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/>
  <xr:revisionPtr revIDLastSave="0" documentId="13_ncr:1_{7EAD86BD-42BC-49D4-BBDC-D287C24CC5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censed Imports" sheetId="27" r:id="rId1"/>
    <sheet name="tabe" sheetId="18" state="hidden" r:id="rId2"/>
    <sheet name="Table 2 High Duty" sheetId="14" r:id="rId3"/>
    <sheet name="Table 3  Non-Licensed Imports" sheetId="7" r:id="rId4"/>
    <sheet name="Table 4 FTA Imports" sheetId="8" r:id="rId5"/>
    <sheet name="Sheet2" sheetId="11" state="hidden" r:id="rId6"/>
  </sheets>
  <externalReferences>
    <externalReference r:id="rId7"/>
  </externalReferences>
  <definedNames>
    <definedName name="CCCInv">#REF!</definedName>
    <definedName name="CertificateGains">#REF!</definedName>
    <definedName name="ComplyAcres">#REF!</definedName>
    <definedName name="ContractPaymentAcres">#REF!</definedName>
    <definedName name="CountercyclicalPaymentRate">#REF!</definedName>
    <definedName name="CountercyclicalPayments">#REF!</definedName>
    <definedName name="CountercyclicalPaymentYield">#REF!</definedName>
    <definedName name="CRPHistory">#REF!</definedName>
    <definedName name="CRPPayments">#REF!</definedName>
    <definedName name="DiffUnaccounted">#REF!</definedName>
    <definedName name="DirectCounterCyclicalPayments">#REF!</definedName>
    <definedName name="DirectPaymentRate">#REF!</definedName>
    <definedName name="DirectPayments">#REF!</definedName>
    <definedName name="DirectPaymentsExtract">[1]ExtractFileForDirect!#REF!</definedName>
    <definedName name="DirectPaymentYield">#REF!</definedName>
    <definedName name="Domestic">#REF!</definedName>
    <definedName name="Effective">#REF!</definedName>
    <definedName name="EV__LASTREFTIME__" hidden="1">38283.519537037</definedName>
    <definedName name="ExcelName13">#N/A</definedName>
    <definedName name="FarmValueOfProd">#REF!</definedName>
    <definedName name="FISCAL">#REF!</definedName>
    <definedName name="FixedDecoupledPayments">#REF!</definedName>
    <definedName name="FreeStocks">#REF!</definedName>
    <definedName name="HarvestedAcres">#REF!</definedName>
    <definedName name="HarvestedYield">#REF!</definedName>
    <definedName name="Hoja1_Query">#N/A</definedName>
    <definedName name="Imports">#REF!</definedName>
    <definedName name="LDPs">#REF!</definedName>
    <definedName name="LoanDeficiencyPayments">#REF!</definedName>
    <definedName name="LoanRate">#REF!</definedName>
    <definedName name="LoanRePaymntRate">#REF!</definedName>
    <definedName name="LoansCertGains">#REF!</definedName>
    <definedName name="LoansCertPurchasesCwt">#REF!</definedName>
    <definedName name="LoansCertPurchasesDoll">#REF!</definedName>
    <definedName name="LoansOutstanding">#REF!</definedName>
    <definedName name="LoansRepaidCYFY_2">#REF!</definedName>
    <definedName name="MarketingLoanWriteOffs">#REF!</definedName>
    <definedName name="Marketings">#REF!</definedName>
    <definedName name="MarketReturns">#REF!</definedName>
    <definedName name="MO_GoatsClipped">#REF!</definedName>
    <definedName name="MO_LDPs">#REF!</definedName>
    <definedName name="MO_LoanDeficiencyPayments">#REF!</definedName>
    <definedName name="MO_LoansMadeByCwt">#REF!</definedName>
    <definedName name="MO_LoansMadeByDoll">#REF!</definedName>
    <definedName name="MO_LoansRepaidByCwt">#REF!</definedName>
    <definedName name="MO_LoansRepaidByDoll">#REF!</definedName>
    <definedName name="MO_MarketingLoanWriteOffs">#REF!</definedName>
    <definedName name="MO_Marketings">#REF!</definedName>
    <definedName name="MO_MarketReturns">#REF!</definedName>
    <definedName name="MO_Yield">#REF!</definedName>
    <definedName name="MohairPayments">#REF!</definedName>
    <definedName name="new_table">#REF!</definedName>
    <definedName name="NumberGoatsClipped">#REF!</definedName>
    <definedName name="OldTable">#REF!</definedName>
    <definedName name="OTHER">#REF!</definedName>
    <definedName name="PlantedAcres">#REF!</definedName>
    <definedName name="price">#REF!</definedName>
    <definedName name="_xlnm.Print_Area" localSheetId="0">'Licensed Imports'!$A$1:$L$247</definedName>
    <definedName name="_xlnm.Print_Area" localSheetId="2">'Table 2 High Duty'!$A$1:$H$155</definedName>
    <definedName name="_xlnm.Print_Area" localSheetId="3">'Table 3  Non-Licensed Imports'!$A$1:$S$41</definedName>
    <definedName name="_xlnm.Print_Area" localSheetId="4">'Table 4 FTA Imports'!$A$1:$S$64</definedName>
    <definedName name="_xlnm.Print_Area">#N/A</definedName>
    <definedName name="_xlnm.Print_Titles" localSheetId="0">'Licensed Imports'!$1:$4</definedName>
    <definedName name="_xlnm.Print_Titles" localSheetId="2">'Table 2 High Duty'!$11:$11</definedName>
    <definedName name="_xlnm.Print_Titles" localSheetId="3">'Table 3  Non-Licensed Imports'!$4:$4</definedName>
    <definedName name="_xlnm.Print_Titles" localSheetId="4">'Table 4 FTA Imports'!$1:$2</definedName>
    <definedName name="_xlnm.Print_Titles">#N/A</definedName>
    <definedName name="Production">#REF!</definedName>
    <definedName name="ProductionFlexibilityPayments">#REF!</definedName>
    <definedName name="SAP">#REF!</definedName>
    <definedName name="SupportPrice">#REF!</definedName>
    <definedName name="TargetPrice">#REF!</definedName>
    <definedName name="WO_BeginningStocks">#REF!</definedName>
    <definedName name="WO_DiffUnAccted">#REF!</definedName>
    <definedName name="WO_DomesticUse">#REF!</definedName>
    <definedName name="WO_Exports">#REF!</definedName>
    <definedName name="WO_FreeStocks">#REF!</definedName>
    <definedName name="WO_Imports">#REF!</definedName>
    <definedName name="WO_LDPs">#REF!</definedName>
    <definedName name="WO_LDPsPelts">#REF!</definedName>
    <definedName name="WO_LoanDeficiencyPayments">#REF!</definedName>
    <definedName name="WO_LoansMadeByCwt">#REF!</definedName>
    <definedName name="WO_LoansMadeByDoll">#REF!</definedName>
    <definedName name="WO_LoansRepaidByCwt">#REF!</definedName>
    <definedName name="WO_LoansRepaidByDoll">#REF!</definedName>
    <definedName name="WO_MarketingLoanWriteOffs">#REF!</definedName>
    <definedName name="WO_Marketings">#REF!</definedName>
    <definedName name="WO_MarketReturns">#REF!</definedName>
    <definedName name="WO_production">#REF!</definedName>
    <definedName name="WO_SheepShorn">#REF!</definedName>
    <definedName name="WO_ShornWool">#REF!</definedName>
    <definedName name="WO_StockSheep">#REF!</definedName>
    <definedName name="WO_Yield">#REF!</definedName>
    <definedName name="XLSIMSIM" hidden="1">{"Sim",1,"Output 1","MProd!$U$230","1","4","10,000","298503897"}</definedName>
    <definedName name="XLSIMSIM_sub_1" hidden="1">"={""Sim"",48,""Output 1"",""ShortTon!$AS$4"",""Output 2"",""ShortTon!$AS$5"",""Output 3"",""ShortTon!$AS$6"",""Output 4"",""ShortTon!$AS$7"",""Output 5"",""ShortTon!$AS$8"",""Output 6"",""ShortTon!$AS$9"",""Output 7"",""ShortTon!$AS$10"",""Output 8"""</definedName>
    <definedName name="XLSIMSIM_sub_2" hidden="1">",""ShortTon!$AS$11"",""Output 9"",""ShortTon!$AS$12"",""Output 10"",""ShortTon!$AS$13"",""Output 11"",""ShortTon!$AS$14"",""Output 12"",""ShortTon!$AS$15"",""Output 13"",""ShortTon!$AS$16"",""Output 14"",""ShortTon!$AS$17"",""Output 15"",""ShortTon!$"</definedName>
    <definedName name="XLSIMSIM_sub_3" hidden="1">"AS$18"",""Output 16"",""ShortTon!$AS$19"",""Output 17"",""ShortTon!$AS$20"",""Output 18"",""ShortTon!$AS$21"",""Output 19"",""ShortTon!$AS$22"",""Output 20"",""ShortTon!$AS$23"",""Output 21"",""ShortTon!$AS$24"",""Output 22"",""ShortTon!$AS$25"",""Ou"</definedName>
    <definedName name="XLSIMSIM_sub_4" hidden="1">"tput 23"",""ShortTon!$AS$26"",""Output 24"",""ShortTon!$AS$27"",""Output 25"",""ShortTon!$AS$28"",""Output 26"",""ShortTon!$AS$29"",""Output 27"",""ShortTon!$AS$30"",""Output 28"",""ShortTon!$AS$31"",""Output 29"",""ShortTon!$AS$32"",""Output 30"","""</definedName>
    <definedName name="XLSIMSIM_sub_5" hidden="1">"ShortTon!$AS$33"",""Output 31"",""ShortTon!$AS$34"",""Output 32"",""ShortTon!$AS$35"",""Output 33"",""ShortTon!$AS$36"",""Output 34"",""ShortTon!$AS$37"",""Output 35"",""ShortTon!$AS$38"",""Output 36"",""ShortTon!$AS$39"",""Output 37"",""ShortTon!$AS"</definedName>
    <definedName name="XLSIMSIM_sub_6" hidden="1">"$40"",""Output 38"",""ShortTon!$AS$41"",""Output 39"",""ShortTon!$AS$42"",""Output 40"",""ShortTon!$AS$43"",""Output 41"",""ShortTon!$AS$44"",""Output 42"",""ShortTon!$AS$45"",""Output 43"",""ShortTon!$AS$46"",""Output 44"",""ShortTon!$AS$47"",""Outp"</definedName>
    <definedName name="XLSIMSIM_sub_7" hidden="1">"ut 45"",""ShortTon!$AS$48"",""Output 46"",""ShortTon!$AS$49"",""Output 47"",""ShortTon!$AS$50"",""Output 48"",""ShortTon!$AS$51"",""2"",""3"",""2,000"",""298503897""}"</definedName>
    <definedName name="Yield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2" i="8" l="1"/>
  <c r="M61" i="8"/>
  <c r="M60" i="8"/>
  <c r="M59" i="8"/>
  <c r="M58" i="8"/>
  <c r="M57" i="8"/>
  <c r="M56" i="8"/>
  <c r="M55" i="8"/>
  <c r="M51" i="8"/>
  <c r="M50" i="8"/>
  <c r="M49" i="8"/>
  <c r="M48" i="8"/>
  <c r="M47" i="8"/>
  <c r="M46" i="8"/>
  <c r="M45" i="8"/>
  <c r="M44" i="8"/>
  <c r="M41" i="8"/>
  <c r="M40" i="8"/>
  <c r="M36" i="8"/>
  <c r="M34" i="8"/>
  <c r="M32" i="8"/>
  <c r="M31" i="8"/>
  <c r="M30" i="8"/>
  <c r="M29" i="8"/>
  <c r="M28" i="8"/>
  <c r="M27" i="8"/>
  <c r="M26" i="8"/>
  <c r="M25" i="8"/>
  <c r="M24" i="8"/>
  <c r="M23" i="8"/>
  <c r="M21" i="8"/>
  <c r="M20" i="8"/>
  <c r="M19" i="8"/>
  <c r="M18" i="8"/>
  <c r="M17" i="8"/>
  <c r="M16" i="8"/>
  <c r="M14" i="8"/>
  <c r="M13" i="8"/>
  <c r="M12" i="8"/>
  <c r="M11" i="8"/>
  <c r="M10" i="8"/>
  <c r="M8" i="8"/>
  <c r="M7" i="8"/>
  <c r="M6" i="8"/>
  <c r="M5" i="8"/>
  <c r="M4" i="8"/>
  <c r="M39" i="7"/>
  <c r="M38" i="7"/>
  <c r="M37" i="7"/>
  <c r="M36" i="7"/>
  <c r="M35" i="7"/>
  <c r="M34" i="7"/>
  <c r="M32" i="7"/>
  <c r="M30" i="7"/>
  <c r="M24" i="7"/>
  <c r="M23" i="7"/>
  <c r="M22" i="7"/>
  <c r="M21" i="7"/>
  <c r="M20" i="7"/>
  <c r="M19" i="7"/>
  <c r="M18" i="7"/>
  <c r="M17" i="7"/>
  <c r="M16" i="7"/>
  <c r="M15" i="7"/>
  <c r="M12" i="7"/>
  <c r="M11" i="7"/>
  <c r="M10" i="7"/>
  <c r="M8" i="7"/>
  <c r="M5" i="7"/>
  <c r="M4" i="7"/>
  <c r="H154" i="14"/>
  <c r="H152" i="14"/>
  <c r="H153" i="14"/>
  <c r="H155" i="14"/>
  <c r="H151" i="14"/>
  <c r="H148" i="14"/>
  <c r="H147" i="14"/>
  <c r="H144" i="14"/>
  <c r="H140" i="14"/>
  <c r="H141" i="14"/>
  <c r="H139" i="14"/>
  <c r="H130" i="14"/>
  <c r="H131" i="14"/>
  <c r="H132" i="14"/>
  <c r="H133" i="14"/>
  <c r="H134" i="14"/>
  <c r="H135" i="14"/>
  <c r="H136" i="14"/>
  <c r="H129" i="14"/>
  <c r="H126" i="14"/>
  <c r="H116" i="14"/>
  <c r="H117" i="14"/>
  <c r="H118" i="14"/>
  <c r="H119" i="14"/>
  <c r="H120" i="14"/>
  <c r="H121" i="14"/>
  <c r="H122" i="14"/>
  <c r="H115" i="14"/>
  <c r="H105" i="14"/>
  <c r="H106" i="14"/>
  <c r="H107" i="14"/>
  <c r="H108" i="14"/>
  <c r="H109" i="14"/>
  <c r="H110" i="14"/>
  <c r="H111" i="14"/>
  <c r="H112" i="14"/>
  <c r="H104" i="14"/>
  <c r="H94" i="14"/>
  <c r="H69" i="14"/>
  <c r="H65" i="14"/>
  <c r="H58" i="14"/>
  <c r="H59" i="14"/>
  <c r="H63" i="14"/>
  <c r="H66" i="14"/>
  <c r="H46" i="14"/>
  <c r="H42" i="14"/>
  <c r="H45" i="14"/>
  <c r="H39" i="14"/>
  <c r="H41" i="14"/>
  <c r="H31" i="14"/>
  <c r="H30" i="14"/>
  <c r="H27" i="14"/>
  <c r="H24" i="14"/>
  <c r="H21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5" i="14"/>
  <c r="H96" i="14"/>
  <c r="H97" i="14"/>
  <c r="H98" i="14"/>
  <c r="H99" i="14"/>
  <c r="H100" i="14"/>
  <c r="H101" i="14"/>
  <c r="H70" i="14"/>
  <c r="H56" i="14"/>
  <c r="H57" i="14"/>
  <c r="H60" i="14"/>
  <c r="H61" i="14"/>
  <c r="H62" i="14"/>
  <c r="H64" i="14"/>
  <c r="H55" i="14"/>
  <c r="H50" i="14"/>
  <c r="H51" i="14"/>
  <c r="H52" i="14"/>
  <c r="H49" i="14"/>
  <c r="H43" i="14"/>
  <c r="H44" i="14"/>
  <c r="H40" i="14"/>
  <c r="H32" i="14"/>
  <c r="H33" i="14"/>
  <c r="H34" i="14"/>
  <c r="H35" i="14"/>
  <c r="H36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2" i="14"/>
  <c r="H23" i="14"/>
  <c r="H25" i="14"/>
  <c r="H26" i="14"/>
  <c r="H5" i="14"/>
  <c r="L27" i="7"/>
  <c r="S61" i="8"/>
  <c r="S62" i="8"/>
  <c r="S57" i="8"/>
  <c r="S55" i="8"/>
  <c r="S36" i="8" l="1"/>
  <c r="S37" i="8"/>
  <c r="S35" i="8"/>
  <c r="S23" i="8"/>
  <c r="S27" i="8"/>
  <c r="S28" i="8"/>
  <c r="S29" i="8"/>
  <c r="S30" i="8"/>
  <c r="S31" i="8"/>
  <c r="S32" i="8"/>
  <c r="S26" i="8"/>
  <c r="S45" i="8"/>
  <c r="S46" i="8"/>
  <c r="S47" i="8"/>
  <c r="S48" i="8"/>
  <c r="S49" i="8"/>
  <c r="S50" i="8"/>
  <c r="S51" i="8"/>
  <c r="S44" i="8"/>
  <c r="S38" i="7"/>
  <c r="S36" i="7"/>
  <c r="S35" i="7"/>
  <c r="S27" i="7"/>
  <c r="S19" i="7"/>
  <c r="S21" i="7"/>
  <c r="S22" i="7"/>
  <c r="S20" i="7"/>
  <c r="S4" i="7"/>
  <c r="S8" i="7"/>
  <c r="S16" i="7"/>
  <c r="S37" i="7"/>
  <c r="S32" i="7"/>
  <c r="S11" i="7"/>
  <c r="S10" i="7" l="1"/>
  <c r="S59" i="8"/>
  <c r="S58" i="8"/>
  <c r="S56" i="8"/>
  <c r="S60" i="8"/>
  <c r="S41" i="8"/>
  <c r="S13" i="8"/>
  <c r="S14" i="8"/>
  <c r="S15" i="8"/>
  <c r="S16" i="8"/>
  <c r="S17" i="8"/>
  <c r="S18" i="8"/>
  <c r="S19" i="8"/>
  <c r="S34" i="8" l="1"/>
  <c r="S4" i="8" l="1"/>
  <c r="S12" i="8"/>
  <c r="S11" i="8"/>
  <c r="S10" i="8"/>
  <c r="S9" i="8"/>
  <c r="S8" i="8"/>
  <c r="S7" i="8"/>
  <c r="S6" i="8"/>
  <c r="S5" i="8"/>
  <c r="S22" i="8" l="1"/>
  <c r="S40" i="8"/>
  <c r="S34" i="7"/>
  <c r="S18" i="7"/>
  <c r="G51" i="8" l="1"/>
  <c r="S25" i="8"/>
  <c r="S24" i="8"/>
  <c r="S21" i="8"/>
  <c r="S20" i="8"/>
  <c r="S39" i="7" l="1"/>
  <c r="S30" i="7"/>
  <c r="S24" i="7"/>
  <c r="S23" i="7"/>
  <c r="S17" i="7"/>
  <c r="S15" i="7"/>
  <c r="S12" i="7"/>
  <c r="S5" i="7"/>
  <c r="E25" i="7" l="1"/>
  <c r="E13" i="7"/>
  <c r="E40" i="7" l="1"/>
  <c r="A40" i="7"/>
  <c r="B40" i="7"/>
  <c r="B28" i="7"/>
  <c r="E28" i="7"/>
  <c r="C13" i="7"/>
  <c r="B13" i="7"/>
  <c r="A1" i="11" l="1"/>
  <c r="E6" i="7" l="1"/>
</calcChain>
</file>

<file path=xl/sharedStrings.xml><?xml version="1.0" encoding="utf-8"?>
<sst xmlns="http://schemas.openxmlformats.org/spreadsheetml/2006/main" count="731" uniqueCount="254">
  <si>
    <t>Source:  US Customs and Border Protection, Weekly Commodity Status Report</t>
  </si>
  <si>
    <t>WTO</t>
  </si>
  <si>
    <t>02</t>
  </si>
  <si>
    <t>NEW ZEALAND</t>
  </si>
  <si>
    <t>AUSTRALIA</t>
  </si>
  <si>
    <t>Ice Cream</t>
  </si>
  <si>
    <t>05</t>
  </si>
  <si>
    <t>21</t>
  </si>
  <si>
    <t>NETHERLANDS</t>
  </si>
  <si>
    <t>JAMAICA</t>
  </si>
  <si>
    <t>DENMARK</t>
  </si>
  <si>
    <t>BELGIUM</t>
  </si>
  <si>
    <t>19</t>
  </si>
  <si>
    <t>Infant Formula</t>
  </si>
  <si>
    <t>18</t>
  </si>
  <si>
    <t>CANADA</t>
  </si>
  <si>
    <t>Canadian Cheddar Cheese</t>
  </si>
  <si>
    <t>04</t>
  </si>
  <si>
    <t>Dried Cream Dried Milk Dried Whey</t>
  </si>
  <si>
    <t>12</t>
  </si>
  <si>
    <t>Milk and Cream Condensed or Evaporated</t>
  </si>
  <si>
    <t>11</t>
  </si>
  <si>
    <t>ANY</t>
  </si>
  <si>
    <t>Dairy Products</t>
  </si>
  <si>
    <t>10</t>
  </si>
  <si>
    <t>Dried Milk and Dried Cream</t>
  </si>
  <si>
    <t>09</t>
  </si>
  <si>
    <t>Milk and Cream</t>
  </si>
  <si>
    <t>Total Imports</t>
  </si>
  <si>
    <t>TRQ Quantity</t>
  </si>
  <si>
    <t>Quota/License Country Name</t>
  </si>
  <si>
    <t>Quota/License Commodity Description</t>
  </si>
  <si>
    <t>NOTE Number</t>
  </si>
  <si>
    <t>HTS Chapter</t>
  </si>
  <si>
    <t>Source:  US Customs and Border Protection</t>
  </si>
  <si>
    <t>PANAMA</t>
  </si>
  <si>
    <t>Dairy Dried Milk</t>
  </si>
  <si>
    <t>7B</t>
  </si>
  <si>
    <t>991904</t>
  </si>
  <si>
    <t>7A</t>
  </si>
  <si>
    <t>Dairy Butter</t>
  </si>
  <si>
    <t>6B</t>
  </si>
  <si>
    <t>6A</t>
  </si>
  <si>
    <t>Dairy Milk Cream Fluid Frozen</t>
  </si>
  <si>
    <t>5B</t>
  </si>
  <si>
    <t>5A</t>
  </si>
  <si>
    <t>Dairy Milk Cream</t>
  </si>
  <si>
    <t>4B</t>
  </si>
  <si>
    <t>4A</t>
  </si>
  <si>
    <t>COLOMBIA</t>
  </si>
  <si>
    <t>08</t>
  </si>
  <si>
    <t>07</t>
  </si>
  <si>
    <t>991804</t>
  </si>
  <si>
    <t>06</t>
  </si>
  <si>
    <t>PERU</t>
  </si>
  <si>
    <t>Cheese</t>
  </si>
  <si>
    <t>991704</t>
  </si>
  <si>
    <t>Cheese 2</t>
  </si>
  <si>
    <t>Condensed/Evap Milk 2</t>
  </si>
  <si>
    <t>3B</t>
  </si>
  <si>
    <t>Condensed/Evap Milk</t>
  </si>
  <si>
    <t>3A</t>
  </si>
  <si>
    <t>Butter</t>
  </si>
  <si>
    <t>NICARAGUA</t>
  </si>
  <si>
    <t>14</t>
  </si>
  <si>
    <t>991521</t>
  </si>
  <si>
    <t>HONDURAS</t>
  </si>
  <si>
    <t>GUATEMALA</t>
  </si>
  <si>
    <t>EL SALVADOR</t>
  </si>
  <si>
    <t>DOMINICAN REPUBLIC</t>
  </si>
  <si>
    <t>COSTA RICA</t>
  </si>
  <si>
    <t>1B</t>
  </si>
  <si>
    <t>991504</t>
  </si>
  <si>
    <t>Other Dairy</t>
  </si>
  <si>
    <t>Dried Milk Cream</t>
  </si>
  <si>
    <t>Fresh Milk</t>
  </si>
  <si>
    <t>Dec</t>
  </si>
  <si>
    <t>Oct</t>
  </si>
  <si>
    <t>Australia Condensed</t>
  </si>
  <si>
    <t>Canada Condensed</t>
  </si>
  <si>
    <t>Canada Evaporated</t>
  </si>
  <si>
    <t>Canada Other Condensed</t>
  </si>
  <si>
    <t>Germany Evaporated</t>
  </si>
  <si>
    <t>Denmark Condensed</t>
  </si>
  <si>
    <t>Denmark Evaporated</t>
  </si>
  <si>
    <t>Netherlands Condensed</t>
  </si>
  <si>
    <t>Netherlands Evaporated</t>
  </si>
  <si>
    <t>Quota/License         Country Name</t>
  </si>
  <si>
    <t>Total</t>
  </si>
  <si>
    <t>Percent fill</t>
  </si>
  <si>
    <t>Percent Fill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</si>
  <si>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</si>
  <si>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</si>
  <si>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</si>
  <si>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</si>
  <si>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</si>
  <si>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</si>
  <si>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</si>
  <si>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</si>
  <si>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</si>
  <si>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Now</t>
  </si>
  <si>
    <t>Commodity/Note</t>
  </si>
  <si>
    <t>Country Name</t>
  </si>
  <si>
    <t>TRQ</t>
  </si>
  <si>
    <t>Non-Cheese</t>
  </si>
  <si>
    <t>Specific Country</t>
  </si>
  <si>
    <t>European Union</t>
  </si>
  <si>
    <t>Any Country</t>
  </si>
  <si>
    <t>Grand Total (Cheese and Non Cheese)</t>
  </si>
  <si>
    <t>Belgium &amp; Denmark aggregated</t>
  </si>
  <si>
    <t>USMCA</t>
  </si>
  <si>
    <t>9823.01</t>
  </si>
  <si>
    <t>9823.02</t>
  </si>
  <si>
    <t>9823.03</t>
  </si>
  <si>
    <t>9823.04</t>
  </si>
  <si>
    <t>9823.05</t>
  </si>
  <si>
    <t>9823.06</t>
  </si>
  <si>
    <t>9823.07</t>
  </si>
  <si>
    <t>9823.08</t>
  </si>
  <si>
    <t>A1</t>
  </si>
  <si>
    <t>A2</t>
  </si>
  <si>
    <t>A3</t>
  </si>
  <si>
    <t>A4</t>
  </si>
  <si>
    <t>A5</t>
  </si>
  <si>
    <t>A6</t>
  </si>
  <si>
    <t>A7</t>
  </si>
  <si>
    <t>A8</t>
  </si>
  <si>
    <t>Skim Milk Powder</t>
  </si>
  <si>
    <t>Butter, Cream &amp; Cream Powder</t>
  </si>
  <si>
    <t>Whole Milk Powder</t>
  </si>
  <si>
    <t>Concerated Milk</t>
  </si>
  <si>
    <t>Other Dairy Product</t>
  </si>
  <si>
    <t>January</t>
  </si>
  <si>
    <t>February</t>
  </si>
  <si>
    <t>Grand</t>
  </si>
  <si>
    <t>Butter (Note 6,G)</t>
  </si>
  <si>
    <t>France</t>
  </si>
  <si>
    <t>Germany</t>
  </si>
  <si>
    <t>Italy</t>
  </si>
  <si>
    <t>Lithuania</t>
  </si>
  <si>
    <t>New Zealand</t>
  </si>
  <si>
    <t>Switzerland</t>
  </si>
  <si>
    <t>United Kingdom</t>
  </si>
  <si>
    <t>Denmark</t>
  </si>
  <si>
    <t>Other Country</t>
  </si>
  <si>
    <t>Dried Skim Milk (Note 7,K)</t>
  </si>
  <si>
    <t>Netherlands</t>
  </si>
  <si>
    <t>Australia</t>
  </si>
  <si>
    <t>Canada</t>
  </si>
  <si>
    <t>Dried Whole Milk (Note 8,H)</t>
  </si>
  <si>
    <t>Dried ButterMilk/Whey (Note 12,M)</t>
  </si>
  <si>
    <t>Butter Substitutes Containing Over 45 Percent of Butterfat and/or Butter Oil (Note 14,SU)</t>
  </si>
  <si>
    <t>India</t>
  </si>
  <si>
    <t>Ireland</t>
  </si>
  <si>
    <t>Cheese and Substitutes for Cheese (Note 16,OT)</t>
  </si>
  <si>
    <t>Portugal</t>
  </si>
  <si>
    <t>Turkey</t>
  </si>
  <si>
    <t>Belgium</t>
  </si>
  <si>
    <t>Bulgaria</t>
  </si>
  <si>
    <t>Cyprus</t>
  </si>
  <si>
    <t>Estonia</t>
  </si>
  <si>
    <t>Finland</t>
  </si>
  <si>
    <t>Greece</t>
  </si>
  <si>
    <t>Poland</t>
  </si>
  <si>
    <t>Spain</t>
  </si>
  <si>
    <t>Egypt</t>
  </si>
  <si>
    <t>Argentina</t>
  </si>
  <si>
    <t>Israel</t>
  </si>
  <si>
    <t>Norway</t>
  </si>
  <si>
    <t>Uruguay</t>
  </si>
  <si>
    <t>Blue-Mold Cheese (Note 17,B)</t>
  </si>
  <si>
    <t>Cheddar Cheese (Note 18,C)</t>
  </si>
  <si>
    <t>Jamaica</t>
  </si>
  <si>
    <t>American-Type Cheese (Note 19,A)</t>
  </si>
  <si>
    <t>Edam and Gouda Cheese (Note 20,E)</t>
  </si>
  <si>
    <t>Italian-Type Cheeses (Note 21,D)</t>
  </si>
  <si>
    <t>Romania</t>
  </si>
  <si>
    <t>Swiss or Emmenthaler Cheese (Note 22,GR)</t>
  </si>
  <si>
    <t>Lowfat Cheese (Note 23,LF)</t>
  </si>
  <si>
    <t>Swiss or Emmenthaler Cheese With Eye Formation (Note 25,SW)</t>
  </si>
  <si>
    <t>Table 3:  Imports Under U.S. WTO Dairy Import Tariff-rate Quotas, not subject to Licensing Requirements (first-come, first-served), Monthly, 2023 ( Kgs)</t>
  </si>
  <si>
    <t>Table 4:   Imports of Dairy Products Under Tariff-rate Quotas in Free Trade Agreements, Monthly, 2023 (Kgs)</t>
  </si>
  <si>
    <t>USDA Dairy Import License Circular for 2023</t>
  </si>
  <si>
    <t>Austria</t>
  </si>
  <si>
    <t>Sweden</t>
  </si>
  <si>
    <t>Ecuador</t>
  </si>
  <si>
    <t>March</t>
  </si>
  <si>
    <t>JAN</t>
  </si>
  <si>
    <t>TOTAL</t>
  </si>
  <si>
    <t>04_06,  Butter</t>
  </si>
  <si>
    <r>
      <t xml:space="preserve">  </t>
    </r>
    <r>
      <rPr>
        <sz val="10"/>
        <color theme="1"/>
        <rFont val="Arial"/>
        <family val="2"/>
        <scheme val="major"/>
      </rPr>
      <t xml:space="preserve"> Australia</t>
    </r>
  </si>
  <si>
    <t>Brazil</t>
  </si>
  <si>
    <t>04_07,  Dried Skim Milk</t>
  </si>
  <si>
    <t>04_08,  Dried Whole Milk</t>
  </si>
  <si>
    <t>04_14,  Butter Substitutes/Butteroil</t>
  </si>
  <si>
    <t>Pakistan</t>
  </si>
  <si>
    <t>Syria</t>
  </si>
  <si>
    <t>04_16,  Other cheese, NSPF</t>
  </si>
  <si>
    <t>Japan</t>
  </si>
  <si>
    <t>04_17,  Blue-Mold cheese</t>
  </si>
  <si>
    <t>04_18,  Cheddar cheese</t>
  </si>
  <si>
    <t>04_19,  American-type cheese</t>
  </si>
  <si>
    <t>04_20,  Edam and Gouda cheese</t>
  </si>
  <si>
    <t>04_21,  Italian type cow's milk cheese</t>
  </si>
  <si>
    <t>04_22,  Gruyere process cheese</t>
  </si>
  <si>
    <t>04_25,  Swiss or Emmentaler cheese</t>
  </si>
  <si>
    <t>Table 2:  High Duty Imports 2023</t>
  </si>
  <si>
    <t>04_12,  Dried Buttermilk/Whey</t>
  </si>
  <si>
    <t>Fluid Creams &amp; Milk Beverages</t>
  </si>
  <si>
    <t xml:space="preserve">Dried yogurt, Cream &amp; Milk Products </t>
  </si>
  <si>
    <t>FEB</t>
  </si>
  <si>
    <t>Belarus</t>
  </si>
  <si>
    <t>Ukraine</t>
  </si>
  <si>
    <t>Philippines</t>
  </si>
  <si>
    <t>South Korea</t>
  </si>
  <si>
    <r>
      <t xml:space="preserve">  </t>
    </r>
    <r>
      <rPr>
        <sz val="10"/>
        <color theme="1"/>
        <rFont val="Arial"/>
        <family val="2"/>
        <scheme val="major"/>
      </rPr>
      <t xml:space="preserve"> Argentina</t>
    </r>
  </si>
  <si>
    <t>Latvia</t>
  </si>
  <si>
    <r>
      <t xml:space="preserve">  </t>
    </r>
    <r>
      <rPr>
        <sz val="10"/>
        <color theme="1"/>
        <rFont val="Arial"/>
        <family val="2"/>
        <scheme val="major"/>
      </rPr>
      <t xml:space="preserve"> Austria</t>
    </r>
  </si>
  <si>
    <t>Malaysia</t>
  </si>
  <si>
    <t>Croatia</t>
  </si>
  <si>
    <t>04_23,  Low Fat cheese</t>
  </si>
  <si>
    <t>April</t>
  </si>
  <si>
    <t>Armenia</t>
  </si>
  <si>
    <t>Nicaragua</t>
  </si>
  <si>
    <t>Costa Rica*</t>
  </si>
  <si>
    <t>Iceland*</t>
  </si>
  <si>
    <t>New Zealand*</t>
  </si>
  <si>
    <t>Australia*</t>
  </si>
  <si>
    <t>Chile*</t>
  </si>
  <si>
    <t>Iceland</t>
  </si>
  <si>
    <t>Georgia</t>
  </si>
  <si>
    <t>Greese</t>
  </si>
  <si>
    <t>Hong Kong</t>
  </si>
  <si>
    <t>United Arab Em</t>
  </si>
  <si>
    <t>MAR</t>
  </si>
  <si>
    <t>APR</t>
  </si>
  <si>
    <r>
      <t xml:space="preserve">  </t>
    </r>
    <r>
      <rPr>
        <sz val="10"/>
        <color theme="1"/>
        <rFont val="Arial"/>
        <family val="2"/>
        <scheme val="major"/>
      </rPr>
      <t xml:space="preserve"> Bangladesh</t>
    </r>
  </si>
  <si>
    <r>
      <t xml:space="preserve">  </t>
    </r>
    <r>
      <rPr>
        <sz val="10"/>
        <color theme="1"/>
        <rFont val="Arial"/>
        <family val="2"/>
        <scheme val="major"/>
      </rPr>
      <t xml:space="preserve"> Fiji</t>
    </r>
  </si>
  <si>
    <r>
      <t xml:space="preserve">  </t>
    </r>
    <r>
      <rPr>
        <sz val="10"/>
        <color theme="1"/>
        <rFont val="Arial"/>
        <family val="2"/>
        <scheme val="major"/>
      </rPr>
      <t xml:space="preserve"> Japan</t>
    </r>
  </si>
  <si>
    <r>
      <t xml:space="preserve">  </t>
    </r>
    <r>
      <rPr>
        <sz val="10"/>
        <color theme="1"/>
        <rFont val="Arial"/>
        <family val="2"/>
        <scheme val="major"/>
      </rPr>
      <t xml:space="preserve"> Pakistan</t>
    </r>
  </si>
  <si>
    <t>June</t>
  </si>
  <si>
    <t>July</t>
  </si>
  <si>
    <t>Uruguay*</t>
  </si>
  <si>
    <r>
      <t>*</t>
    </r>
    <r>
      <rPr>
        <b/>
        <i/>
        <sz val="10"/>
        <color theme="1"/>
        <rFont val="Calibri"/>
        <family val="2"/>
      </rPr>
      <t>indicates globalization</t>
    </r>
  </si>
  <si>
    <t>MAY</t>
  </si>
  <si>
    <t>JUNE</t>
  </si>
  <si>
    <t>Venezuela</t>
  </si>
  <si>
    <r>
      <t xml:space="preserve">  </t>
    </r>
    <r>
      <rPr>
        <sz val="10"/>
        <color theme="1"/>
        <rFont val="Arial"/>
        <family val="2"/>
        <scheme val="major"/>
      </rPr>
      <t xml:space="preserve"> Albania</t>
    </r>
  </si>
  <si>
    <t>South Africa</t>
  </si>
  <si>
    <t xml:space="preserve">Switzetland </t>
  </si>
  <si>
    <t>August</t>
  </si>
  <si>
    <t>Argentina*</t>
  </si>
  <si>
    <t>Israel*</t>
  </si>
  <si>
    <t>Norway*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</si>
</sst>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.00"/>
  </numFmts>
  <fonts count="40" x14ac:knownFonts="1">
    <font>
      <sz val="10"/>
      <name val="Arial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Times New Roman"/>
      <family val="2"/>
      <scheme val="minor"/>
    </font>
    <font>
      <b/>
      <sz val="11"/>
      <color theme="1"/>
      <name val="Times New Roman"/>
      <family val="2"/>
      <scheme val="minor"/>
    </font>
    <font>
      <sz val="10"/>
      <color theme="1"/>
      <name val="Arial"/>
      <family val="2"/>
      <scheme val="major"/>
    </font>
    <font>
      <sz val="10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8"/>
      <color rgb="FF4682B4"/>
      <name val="Calibri"/>
      <family val="2"/>
    </font>
    <font>
      <b/>
      <sz val="15"/>
      <color theme="1"/>
      <name val="Calibri"/>
      <family val="2"/>
    </font>
    <font>
      <b/>
      <u/>
      <sz val="10"/>
      <color theme="1"/>
      <name val="Arial"/>
      <family val="2"/>
      <scheme val="major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5EBF6"/>
        <bgColor indexed="64"/>
      </patternFill>
    </fill>
    <fill>
      <patternFill patternType="solid">
        <fgColor rgb="FFB5D6FA"/>
        <bgColor indexed="64"/>
      </patternFill>
    </fill>
    <fill>
      <patternFill patternType="solid">
        <fgColor rgb="FFD6EAFF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/>
      <right/>
      <top style="medium">
        <color rgb="FFBBBBBB"/>
      </top>
      <bottom/>
      <diagonal/>
    </border>
    <border>
      <left/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/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BBBBBB"/>
      </left>
      <right/>
      <top/>
      <bottom style="medium">
        <color rgb="FFBBBBBB"/>
      </bottom>
      <diagonal/>
    </border>
    <border>
      <left/>
      <right/>
      <top/>
      <bottom style="medium">
        <color rgb="FFBBBBBB"/>
      </bottom>
      <diagonal/>
    </border>
    <border>
      <left/>
      <right style="medium">
        <color rgb="FFBBBBBB"/>
      </right>
      <top/>
      <bottom style="medium">
        <color rgb="FFBBBBBB"/>
      </bottom>
      <diagonal/>
    </border>
  </borders>
  <cellStyleXfs count="376">
    <xf numFmtId="0" fontId="0" fillId="0" borderId="0"/>
    <xf numFmtId="0" fontId="20" fillId="0" borderId="0"/>
    <xf numFmtId="0" fontId="18" fillId="0" borderId="0"/>
    <xf numFmtId="43" fontId="18" fillId="0" borderId="0" applyFon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23" fillId="0" borderId="0">
      <protection locked="0"/>
    </xf>
    <xf numFmtId="165" fontId="23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25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124">
    <xf numFmtId="0" fontId="0" fillId="0" borderId="0" xfId="0"/>
    <xf numFmtId="0" fontId="18" fillId="0" borderId="0" xfId="2"/>
    <xf numFmtId="164" fontId="18" fillId="0" borderId="0" xfId="3" applyNumberFormat="1" applyFont="1"/>
    <xf numFmtId="0" fontId="18" fillId="0" borderId="0" xfId="2" applyAlignment="1">
      <alignment horizontal="right"/>
    </xf>
    <xf numFmtId="0" fontId="18" fillId="0" borderId="0" xfId="2" applyAlignment="1">
      <alignment wrapText="1"/>
    </xf>
    <xf numFmtId="164" fontId="18" fillId="0" borderId="0" xfId="3" applyNumberFormat="1" applyFont="1" applyBorder="1" applyAlignment="1">
      <alignment wrapText="1"/>
    </xf>
    <xf numFmtId="164" fontId="18" fillId="0" borderId="3" xfId="2" applyNumberFormat="1" applyBorder="1" applyAlignment="1">
      <alignment wrapText="1"/>
    </xf>
    <xf numFmtId="164" fontId="18" fillId="0" borderId="0" xfId="2" applyNumberFormat="1"/>
    <xf numFmtId="164" fontId="18" fillId="0" borderId="0" xfId="3" applyNumberFormat="1" applyFont="1" applyFill="1"/>
    <xf numFmtId="0" fontId="14" fillId="0" borderId="0" xfId="246" applyFont="1"/>
    <xf numFmtId="164" fontId="14" fillId="0" borderId="0" xfId="184" applyNumberFormat="1" applyFont="1" applyBorder="1" applyAlignment="1">
      <alignment wrapText="1"/>
    </xf>
    <xf numFmtId="164" fontId="14" fillId="0" borderId="0" xfId="184" applyNumberFormat="1" applyFont="1" applyBorder="1"/>
    <xf numFmtId="164" fontId="18" fillId="0" borderId="0" xfId="3" applyNumberFormat="1" applyFont="1" applyBorder="1"/>
    <xf numFmtId="164" fontId="18" fillId="16" borderId="0" xfId="3" applyNumberFormat="1" applyFont="1" applyFill="1"/>
    <xf numFmtId="0" fontId="18" fillId="16" borderId="0" xfId="2" applyFill="1"/>
    <xf numFmtId="0" fontId="14" fillId="16" borderId="4" xfId="246" applyFont="1" applyFill="1" applyBorder="1"/>
    <xf numFmtId="164" fontId="14" fillId="16" borderId="4" xfId="246" applyNumberFormat="1" applyFont="1" applyFill="1" applyBorder="1"/>
    <xf numFmtId="0" fontId="14" fillId="16" borderId="4" xfId="246" applyFont="1" applyFill="1" applyBorder="1" applyAlignment="1">
      <alignment horizontal="right"/>
    </xf>
    <xf numFmtId="0" fontId="14" fillId="16" borderId="4" xfId="246" applyFont="1" applyFill="1" applyBorder="1" applyAlignment="1">
      <alignment wrapText="1"/>
    </xf>
    <xf numFmtId="164" fontId="14" fillId="16" borderId="4" xfId="246" applyNumberFormat="1" applyFont="1" applyFill="1" applyBorder="1" applyAlignment="1">
      <alignment wrapText="1"/>
    </xf>
    <xf numFmtId="0" fontId="11" fillId="16" borderId="4" xfId="246" applyFont="1" applyFill="1" applyBorder="1"/>
    <xf numFmtId="164" fontId="27" fillId="0" borderId="4" xfId="2" applyNumberFormat="1" applyFont="1" applyBorder="1" applyAlignment="1">
      <alignment horizontal="center" wrapText="1"/>
    </xf>
    <xf numFmtId="0" fontId="14" fillId="0" borderId="4" xfId="246" applyFont="1" applyBorder="1"/>
    <xf numFmtId="164" fontId="14" fillId="0" borderId="4" xfId="246" applyNumberFormat="1" applyFont="1" applyBorder="1"/>
    <xf numFmtId="0" fontId="14" fillId="0" borderId="4" xfId="246" applyFont="1" applyBorder="1" applyAlignment="1">
      <alignment horizontal="right"/>
    </xf>
    <xf numFmtId="164" fontId="14" fillId="0" borderId="4" xfId="246" applyNumberFormat="1" applyFont="1" applyBorder="1" applyAlignment="1">
      <alignment horizontal="right"/>
    </xf>
    <xf numFmtId="0" fontId="13" fillId="0" borderId="4" xfId="246" applyFont="1" applyBorder="1" applyAlignment="1">
      <alignment horizontal="center"/>
    </xf>
    <xf numFmtId="9" fontId="14" fillId="0" borderId="4" xfId="375" applyFont="1" applyBorder="1"/>
    <xf numFmtId="164" fontId="14" fillId="16" borderId="4" xfId="246" applyNumberFormat="1" applyFont="1" applyFill="1" applyBorder="1" applyAlignment="1">
      <alignment horizontal="right"/>
    </xf>
    <xf numFmtId="0" fontId="14" fillId="16" borderId="4" xfId="246" applyFont="1" applyFill="1" applyBorder="1" applyAlignment="1">
      <alignment horizontal="center"/>
    </xf>
    <xf numFmtId="9" fontId="14" fillId="16" borderId="4" xfId="375" applyFont="1" applyFill="1" applyBorder="1"/>
    <xf numFmtId="164" fontId="28" fillId="0" borderId="4" xfId="246" applyNumberFormat="1" applyFont="1" applyBorder="1"/>
    <xf numFmtId="0" fontId="13" fillId="16" borderId="4" xfId="246" applyFont="1" applyFill="1" applyBorder="1" applyAlignment="1">
      <alignment horizontal="center"/>
    </xf>
    <xf numFmtId="0" fontId="18" fillId="0" borderId="4" xfId="2" applyBorder="1"/>
    <xf numFmtId="0" fontId="18" fillId="2" borderId="4" xfId="2" applyFill="1" applyBorder="1" applyAlignment="1">
      <alignment horizontal="center" wrapText="1"/>
    </xf>
    <xf numFmtId="0" fontId="17" fillId="2" borderId="4" xfId="2" applyFont="1" applyFill="1" applyBorder="1" applyAlignment="1">
      <alignment horizontal="center" wrapText="1"/>
    </xf>
    <xf numFmtId="164" fontId="18" fillId="2" borderId="4" xfId="2" applyNumberFormat="1" applyFill="1" applyBorder="1" applyAlignment="1">
      <alignment horizontal="center" wrapText="1"/>
    </xf>
    <xf numFmtId="164" fontId="10" fillId="2" borderId="4" xfId="2" applyNumberFormat="1" applyFont="1" applyFill="1" applyBorder="1" applyAlignment="1">
      <alignment horizontal="center" wrapText="1"/>
    </xf>
    <xf numFmtId="164" fontId="19" fillId="2" borderId="4" xfId="2" applyNumberFormat="1" applyFont="1" applyFill="1" applyBorder="1" applyAlignment="1">
      <alignment horizontal="center" wrapText="1"/>
    </xf>
    <xf numFmtId="164" fontId="19" fillId="2" borderId="4" xfId="2" quotePrefix="1" applyNumberFormat="1" applyFont="1" applyFill="1" applyBorder="1" applyAlignment="1">
      <alignment horizontal="center" wrapText="1"/>
    </xf>
    <xf numFmtId="164" fontId="12" fillId="2" borderId="4" xfId="2" applyNumberFormat="1" applyFont="1" applyFill="1" applyBorder="1" applyAlignment="1">
      <alignment wrapText="1"/>
    </xf>
    <xf numFmtId="0" fontId="18" fillId="0" borderId="4" xfId="2" applyBorder="1" applyAlignment="1">
      <alignment wrapText="1"/>
    </xf>
    <xf numFmtId="164" fontId="18" fillId="0" borderId="4" xfId="2" applyNumberFormat="1" applyBorder="1" applyAlignment="1">
      <alignment wrapText="1"/>
    </xf>
    <xf numFmtId="164" fontId="18" fillId="0" borderId="4" xfId="3" applyNumberFormat="1" applyFont="1" applyBorder="1" applyAlignment="1">
      <alignment wrapText="1"/>
    </xf>
    <xf numFmtId="9" fontId="18" fillId="0" borderId="4" xfId="375" applyFont="1" applyBorder="1"/>
    <xf numFmtId="164" fontId="18" fillId="0" borderId="4" xfId="2" applyNumberFormat="1" applyBorder="1"/>
    <xf numFmtId="164" fontId="18" fillId="0" borderId="4" xfId="3" applyNumberFormat="1" applyFont="1" applyBorder="1"/>
    <xf numFmtId="0" fontId="18" fillId="16" borderId="4" xfId="2" applyFill="1" applyBorder="1"/>
    <xf numFmtId="0" fontId="16" fillId="16" borderId="4" xfId="2" applyFont="1" applyFill="1" applyBorder="1" applyAlignment="1">
      <alignment horizontal="left" indent="1"/>
    </xf>
    <xf numFmtId="164" fontId="18" fillId="16" borderId="4" xfId="2" applyNumberFormat="1" applyFill="1" applyBorder="1"/>
    <xf numFmtId="164" fontId="18" fillId="16" borderId="4" xfId="3" applyNumberFormat="1" applyFont="1" applyFill="1" applyBorder="1"/>
    <xf numFmtId="164" fontId="13" fillId="0" borderId="4" xfId="3" applyNumberFormat="1" applyFont="1" applyBorder="1" applyAlignment="1">
      <alignment horizontal="center"/>
    </xf>
    <xf numFmtId="0" fontId="9" fillId="0" borderId="4" xfId="2" applyFont="1" applyBorder="1"/>
    <xf numFmtId="164" fontId="13" fillId="0" borderId="4" xfId="3" applyNumberFormat="1" applyFont="1" applyBorder="1"/>
    <xf numFmtId="0" fontId="17" fillId="0" borderId="4" xfId="2" applyFont="1" applyBorder="1"/>
    <xf numFmtId="0" fontId="16" fillId="0" borderId="4" xfId="2" applyFont="1" applyBorder="1" applyAlignment="1">
      <alignment horizontal="left" indent="1"/>
    </xf>
    <xf numFmtId="164" fontId="15" fillId="0" borderId="4" xfId="2" applyNumberFormat="1" applyFont="1" applyBorder="1"/>
    <xf numFmtId="164" fontId="13" fillId="0" borderId="4" xfId="2" applyNumberFormat="1" applyFont="1" applyBorder="1"/>
    <xf numFmtId="9" fontId="18" fillId="16" borderId="4" xfId="375" applyFont="1" applyFill="1" applyBorder="1"/>
    <xf numFmtId="0" fontId="18" fillId="0" borderId="2" xfId="2" applyBorder="1" applyAlignment="1">
      <alignment wrapText="1"/>
    </xf>
    <xf numFmtId="164" fontId="14" fillId="0" borderId="0" xfId="2" quotePrefix="1" applyNumberFormat="1" applyFont="1" applyAlignment="1">
      <alignment horizontal="center" wrapText="1"/>
    </xf>
    <xf numFmtId="164" fontId="14" fillId="0" borderId="0" xfId="2" applyNumberFormat="1" applyFont="1" applyAlignment="1">
      <alignment horizontal="center" wrapText="1"/>
    </xf>
    <xf numFmtId="0" fontId="0" fillId="0" borderId="4" xfId="0" applyBorder="1"/>
    <xf numFmtId="164" fontId="8" fillId="16" borderId="4" xfId="2" applyNumberFormat="1" applyFont="1" applyFill="1" applyBorder="1" applyAlignment="1">
      <alignment horizontal="center" wrapText="1"/>
    </xf>
    <xf numFmtId="164" fontId="7" fillId="2" borderId="4" xfId="2" applyNumberFormat="1" applyFont="1" applyFill="1" applyBorder="1" applyAlignment="1">
      <alignment horizontal="center" wrapText="1"/>
    </xf>
    <xf numFmtId="164" fontId="6" fillId="0" borderId="4" xfId="246" applyNumberFormat="1" applyFont="1" applyBorder="1"/>
    <xf numFmtId="0" fontId="5" fillId="0" borderId="4" xfId="246" applyFont="1" applyBorder="1"/>
    <xf numFmtId="0" fontId="5" fillId="0" borderId="4" xfId="246" quotePrefix="1" applyFont="1" applyBorder="1"/>
    <xf numFmtId="0" fontId="4" fillId="0" borderId="4" xfId="246" applyFont="1" applyBorder="1"/>
    <xf numFmtId="164" fontId="3" fillId="0" borderId="4" xfId="246" applyNumberFormat="1" applyFont="1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29" fillId="0" borderId="15" xfId="0" applyFont="1" applyBorder="1" applyAlignment="1">
      <alignment horizontal="left"/>
    </xf>
    <xf numFmtId="0" fontId="29" fillId="0" borderId="15" xfId="0" applyFont="1" applyBorder="1"/>
    <xf numFmtId="0" fontId="29" fillId="0" borderId="0" xfId="0" applyFont="1" applyAlignment="1">
      <alignment horizontal="left"/>
    </xf>
    <xf numFmtId="0" fontId="19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3" fontId="30" fillId="0" borderId="0" xfId="0" applyNumberFormat="1" applyFont="1"/>
    <xf numFmtId="0" fontId="1" fillId="0" borderId="4" xfId="246" applyFont="1" applyBorder="1"/>
    <xf numFmtId="0" fontId="29" fillId="0" borderId="0" xfId="0" applyFont="1"/>
    <xf numFmtId="3" fontId="31" fillId="0" borderId="0" xfId="0" applyNumberFormat="1" applyFont="1"/>
    <xf numFmtId="0" fontId="31" fillId="0" borderId="0" xfId="0" applyFont="1"/>
    <xf numFmtId="0" fontId="31" fillId="0" borderId="0" xfId="0" applyFont="1" applyAlignment="1">
      <alignment horizontal="left" indent="1"/>
    </xf>
    <xf numFmtId="0" fontId="32" fillId="0" borderId="0" xfId="0" applyFont="1" applyAlignment="1">
      <alignment horizontal="left"/>
    </xf>
    <xf numFmtId="0" fontId="33" fillId="0" borderId="0" xfId="0" applyFont="1"/>
    <xf numFmtId="3" fontId="33" fillId="0" borderId="0" xfId="0" applyNumberFormat="1" applyFont="1"/>
    <xf numFmtId="0" fontId="34" fillId="18" borderId="12" xfId="0" applyFont="1" applyFill="1" applyBorder="1" applyAlignment="1">
      <alignment wrapText="1"/>
    </xf>
    <xf numFmtId="0" fontId="35" fillId="18" borderId="12" xfId="0" applyFont="1" applyFill="1" applyBorder="1" applyAlignment="1">
      <alignment wrapText="1"/>
    </xf>
    <xf numFmtId="3" fontId="35" fillId="18" borderId="12" xfId="0" applyNumberFormat="1" applyFont="1" applyFill="1" applyBorder="1" applyAlignment="1">
      <alignment wrapText="1"/>
    </xf>
    <xf numFmtId="0" fontId="34" fillId="19" borderId="12" xfId="0" applyFont="1" applyFill="1" applyBorder="1" applyAlignment="1">
      <alignment wrapText="1"/>
    </xf>
    <xf numFmtId="0" fontId="35" fillId="19" borderId="12" xfId="0" applyFont="1" applyFill="1" applyBorder="1" applyAlignment="1">
      <alignment wrapText="1"/>
    </xf>
    <xf numFmtId="3" fontId="35" fillId="19" borderId="12" xfId="0" applyNumberFormat="1" applyFont="1" applyFill="1" applyBorder="1" applyAlignment="1">
      <alignment wrapText="1"/>
    </xf>
    <xf numFmtId="0" fontId="35" fillId="20" borderId="12" xfId="0" applyFont="1" applyFill="1" applyBorder="1" applyAlignment="1">
      <alignment horizontal="right" wrapText="1"/>
    </xf>
    <xf numFmtId="0" fontId="35" fillId="20" borderId="12" xfId="0" applyFont="1" applyFill="1" applyBorder="1" applyAlignment="1">
      <alignment wrapText="1"/>
    </xf>
    <xf numFmtId="3" fontId="35" fillId="20" borderId="12" xfId="0" applyNumberFormat="1" applyFont="1" applyFill="1" applyBorder="1" applyAlignment="1">
      <alignment horizontal="right" wrapText="1"/>
    </xf>
    <xf numFmtId="0" fontId="35" fillId="0" borderId="12" xfId="0" applyFont="1" applyBorder="1" applyAlignment="1">
      <alignment horizontal="right" wrapText="1"/>
    </xf>
    <xf numFmtId="0" fontId="35" fillId="0" borderId="12" xfId="0" applyFont="1" applyBorder="1" applyAlignment="1">
      <alignment wrapText="1"/>
    </xf>
    <xf numFmtId="3" fontId="35" fillId="0" borderId="12" xfId="0" applyNumberFormat="1" applyFont="1" applyBorder="1" applyAlignment="1">
      <alignment horizontal="right" wrapText="1"/>
    </xf>
    <xf numFmtId="3" fontId="35" fillId="17" borderId="12" xfId="0" applyNumberFormat="1" applyFont="1" applyFill="1" applyBorder="1" applyAlignment="1">
      <alignment wrapText="1"/>
    </xf>
    <xf numFmtId="0" fontId="38" fillId="17" borderId="10" xfId="0" applyFont="1" applyFill="1" applyBorder="1" applyAlignment="1">
      <alignment horizontal="center" vertical="center" wrapText="1"/>
    </xf>
    <xf numFmtId="0" fontId="38" fillId="17" borderId="11" xfId="0" applyFont="1" applyFill="1" applyBorder="1" applyAlignment="1">
      <alignment horizontal="center" vertical="center" wrapText="1"/>
    </xf>
    <xf numFmtId="0" fontId="38" fillId="17" borderId="10" xfId="0" applyFont="1" applyFill="1" applyBorder="1" applyAlignment="1">
      <alignment horizontal="center" vertical="center" wrapText="1"/>
    </xf>
    <xf numFmtId="0" fontId="38" fillId="17" borderId="11" xfId="0" applyFont="1" applyFill="1" applyBorder="1" applyAlignment="1">
      <alignment horizontal="center" vertical="center" wrapText="1"/>
    </xf>
    <xf numFmtId="0" fontId="34" fillId="17" borderId="13" xfId="0" applyFont="1" applyFill="1" applyBorder="1" applyAlignment="1">
      <alignment wrapText="1"/>
    </xf>
    <xf numFmtId="0" fontId="34" fillId="17" borderId="14" xfId="0" applyFont="1" applyFill="1" applyBorder="1" applyAlignment="1">
      <alignment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2" fillId="16" borderId="4" xfId="2" applyFont="1" applyFill="1" applyBorder="1" applyAlignment="1">
      <alignment horizontal="center" wrapText="1"/>
    </xf>
    <xf numFmtId="0" fontId="17" fillId="16" borderId="4" xfId="2" applyFont="1" applyFill="1" applyBorder="1" applyAlignment="1">
      <alignment horizontal="center" wrapText="1"/>
    </xf>
    <xf numFmtId="0" fontId="0" fillId="16" borderId="4" xfId="0" applyFill="1" applyBorder="1"/>
    <xf numFmtId="0" fontId="4" fillId="0" borderId="4" xfId="2" applyFont="1" applyBorder="1" applyAlignment="1">
      <alignment horizontal="center" wrapText="1"/>
    </xf>
    <xf numFmtId="0" fontId="17" fillId="0" borderId="4" xfId="2" applyFont="1" applyBorder="1" applyAlignment="1">
      <alignment horizontal="center" wrapText="1"/>
    </xf>
    <xf numFmtId="0" fontId="0" fillId="0" borderId="4" xfId="0" applyBorder="1"/>
    <xf numFmtId="0" fontId="18" fillId="0" borderId="5" xfId="2" applyBorder="1" applyAlignment="1">
      <alignment horizontal="left" wrapText="1"/>
    </xf>
    <xf numFmtId="0" fontId="18" fillId="0" borderId="3" xfId="2" applyBorder="1" applyAlignment="1">
      <alignment horizontal="left" wrapText="1"/>
    </xf>
    <xf numFmtId="0" fontId="18" fillId="0" borderId="6" xfId="2" applyBorder="1" applyAlignment="1">
      <alignment horizontal="left" wrapText="1"/>
    </xf>
    <xf numFmtId="0" fontId="39" fillId="0" borderId="15" xfId="0" applyFont="1" applyBorder="1"/>
    <xf numFmtId="0" fontId="32" fillId="0" borderId="0" xfId="0" applyFont="1"/>
    <xf numFmtId="0" fontId="32" fillId="0" borderId="15" xfId="0" applyFont="1" applyBorder="1"/>
    <xf numFmtId="3" fontId="30" fillId="0" borderId="15" xfId="0" applyNumberFormat="1" applyFont="1" applyBorder="1"/>
  </cellXfs>
  <cellStyles count="376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2 2 2" xfId="7" xr:uid="{00000000-0005-0000-0000-000003000000}"/>
    <cellStyle name="20% - Accent1 2 2 3" xfId="8" xr:uid="{00000000-0005-0000-0000-000004000000}"/>
    <cellStyle name="20% - Accent1 2 3" xfId="9" xr:uid="{00000000-0005-0000-0000-000005000000}"/>
    <cellStyle name="20% - Accent1 2 3 2" xfId="10" xr:uid="{00000000-0005-0000-0000-000006000000}"/>
    <cellStyle name="20% - Accent1 2 4" xfId="11" xr:uid="{00000000-0005-0000-0000-000007000000}"/>
    <cellStyle name="20% - Accent1 3" xfId="12" xr:uid="{00000000-0005-0000-0000-000008000000}"/>
    <cellStyle name="20% - Accent1 3 2" xfId="13" xr:uid="{00000000-0005-0000-0000-000009000000}"/>
    <cellStyle name="20% - Accent1 3 2 2" xfId="14" xr:uid="{00000000-0005-0000-0000-00000A000000}"/>
    <cellStyle name="20% - Accent1 3 3" xfId="15" xr:uid="{00000000-0005-0000-0000-00000B000000}"/>
    <cellStyle name="20% - Accent1 4" xfId="16" xr:uid="{00000000-0005-0000-0000-00000C000000}"/>
    <cellStyle name="20% - Accent1 4 2" xfId="17" xr:uid="{00000000-0005-0000-0000-00000D000000}"/>
    <cellStyle name="20% - Accent1 5" xfId="18" xr:uid="{00000000-0005-0000-0000-00000E000000}"/>
    <cellStyle name="20% - Accent2 2" xfId="19" xr:uid="{00000000-0005-0000-0000-00000F000000}"/>
    <cellStyle name="20% - Accent2 2 2" xfId="20" xr:uid="{00000000-0005-0000-0000-000010000000}"/>
    <cellStyle name="20% - Accent2 2 2 2" xfId="21" xr:uid="{00000000-0005-0000-0000-000011000000}"/>
    <cellStyle name="20% - Accent2 2 2 2 2" xfId="22" xr:uid="{00000000-0005-0000-0000-000012000000}"/>
    <cellStyle name="20% - Accent2 2 2 3" xfId="23" xr:uid="{00000000-0005-0000-0000-000013000000}"/>
    <cellStyle name="20% - Accent2 2 3" xfId="24" xr:uid="{00000000-0005-0000-0000-000014000000}"/>
    <cellStyle name="20% - Accent2 2 3 2" xfId="25" xr:uid="{00000000-0005-0000-0000-000015000000}"/>
    <cellStyle name="20% - Accent2 2 4" xfId="26" xr:uid="{00000000-0005-0000-0000-000016000000}"/>
    <cellStyle name="20% - Accent2 3" xfId="27" xr:uid="{00000000-0005-0000-0000-000017000000}"/>
    <cellStyle name="20% - Accent2 3 2" xfId="28" xr:uid="{00000000-0005-0000-0000-000018000000}"/>
    <cellStyle name="20% - Accent2 3 2 2" xfId="29" xr:uid="{00000000-0005-0000-0000-000019000000}"/>
    <cellStyle name="20% - Accent2 3 3" xfId="30" xr:uid="{00000000-0005-0000-0000-00001A000000}"/>
    <cellStyle name="20% - Accent2 4" xfId="31" xr:uid="{00000000-0005-0000-0000-00001B000000}"/>
    <cellStyle name="20% - Accent2 4 2" xfId="32" xr:uid="{00000000-0005-0000-0000-00001C000000}"/>
    <cellStyle name="20% - Accent2 5" xfId="33" xr:uid="{00000000-0005-0000-0000-00001D000000}"/>
    <cellStyle name="20% - Accent3 2" xfId="34" xr:uid="{00000000-0005-0000-0000-00001E000000}"/>
    <cellStyle name="20% - Accent3 2 2" xfId="35" xr:uid="{00000000-0005-0000-0000-00001F000000}"/>
    <cellStyle name="20% - Accent3 2 2 2" xfId="36" xr:uid="{00000000-0005-0000-0000-000020000000}"/>
    <cellStyle name="20% - Accent3 2 2 2 2" xfId="37" xr:uid="{00000000-0005-0000-0000-000021000000}"/>
    <cellStyle name="20% - Accent3 2 2 3" xfId="38" xr:uid="{00000000-0005-0000-0000-000022000000}"/>
    <cellStyle name="20% - Accent3 2 3" xfId="39" xr:uid="{00000000-0005-0000-0000-000023000000}"/>
    <cellStyle name="20% - Accent3 2 3 2" xfId="40" xr:uid="{00000000-0005-0000-0000-000024000000}"/>
    <cellStyle name="20% - Accent3 2 4" xfId="41" xr:uid="{00000000-0005-0000-0000-000025000000}"/>
    <cellStyle name="20% - Accent3 3" xfId="42" xr:uid="{00000000-0005-0000-0000-000026000000}"/>
    <cellStyle name="20% - Accent3 3 2" xfId="43" xr:uid="{00000000-0005-0000-0000-000027000000}"/>
    <cellStyle name="20% - Accent3 3 2 2" xfId="44" xr:uid="{00000000-0005-0000-0000-000028000000}"/>
    <cellStyle name="20% - Accent3 3 3" xfId="45" xr:uid="{00000000-0005-0000-0000-000029000000}"/>
    <cellStyle name="20% - Accent3 4" xfId="46" xr:uid="{00000000-0005-0000-0000-00002A000000}"/>
    <cellStyle name="20% - Accent3 4 2" xfId="47" xr:uid="{00000000-0005-0000-0000-00002B000000}"/>
    <cellStyle name="20% - Accent3 5" xfId="48" xr:uid="{00000000-0005-0000-0000-00002C000000}"/>
    <cellStyle name="20% - Accent4 2" xfId="49" xr:uid="{00000000-0005-0000-0000-00002D000000}"/>
    <cellStyle name="20% - Accent4 2 2" xfId="50" xr:uid="{00000000-0005-0000-0000-00002E000000}"/>
    <cellStyle name="20% - Accent4 2 2 2" xfId="51" xr:uid="{00000000-0005-0000-0000-00002F000000}"/>
    <cellStyle name="20% - Accent4 2 2 2 2" xfId="52" xr:uid="{00000000-0005-0000-0000-000030000000}"/>
    <cellStyle name="20% - Accent4 2 2 3" xfId="53" xr:uid="{00000000-0005-0000-0000-000031000000}"/>
    <cellStyle name="20% - Accent4 2 3" xfId="54" xr:uid="{00000000-0005-0000-0000-000032000000}"/>
    <cellStyle name="20% - Accent4 2 3 2" xfId="55" xr:uid="{00000000-0005-0000-0000-000033000000}"/>
    <cellStyle name="20% - Accent4 2 4" xfId="56" xr:uid="{00000000-0005-0000-0000-000034000000}"/>
    <cellStyle name="20% - Accent4 3" xfId="57" xr:uid="{00000000-0005-0000-0000-000035000000}"/>
    <cellStyle name="20% - Accent4 3 2" xfId="58" xr:uid="{00000000-0005-0000-0000-000036000000}"/>
    <cellStyle name="20% - Accent4 3 2 2" xfId="59" xr:uid="{00000000-0005-0000-0000-000037000000}"/>
    <cellStyle name="20% - Accent4 3 3" xfId="60" xr:uid="{00000000-0005-0000-0000-000038000000}"/>
    <cellStyle name="20% - Accent4 4" xfId="61" xr:uid="{00000000-0005-0000-0000-000039000000}"/>
    <cellStyle name="20% - Accent4 4 2" xfId="62" xr:uid="{00000000-0005-0000-0000-00003A000000}"/>
    <cellStyle name="20% - Accent4 5" xfId="63" xr:uid="{00000000-0005-0000-0000-00003B000000}"/>
    <cellStyle name="20% - Accent5 2" xfId="64" xr:uid="{00000000-0005-0000-0000-00003C000000}"/>
    <cellStyle name="20% - Accent5 2 2" xfId="65" xr:uid="{00000000-0005-0000-0000-00003D000000}"/>
    <cellStyle name="20% - Accent5 2 2 2" xfId="66" xr:uid="{00000000-0005-0000-0000-00003E000000}"/>
    <cellStyle name="20% - Accent5 2 2 2 2" xfId="67" xr:uid="{00000000-0005-0000-0000-00003F000000}"/>
    <cellStyle name="20% - Accent5 2 2 3" xfId="68" xr:uid="{00000000-0005-0000-0000-000040000000}"/>
    <cellStyle name="20% - Accent5 2 3" xfId="69" xr:uid="{00000000-0005-0000-0000-000041000000}"/>
    <cellStyle name="20% - Accent5 2 3 2" xfId="70" xr:uid="{00000000-0005-0000-0000-000042000000}"/>
    <cellStyle name="20% - Accent5 2 4" xfId="71" xr:uid="{00000000-0005-0000-0000-000043000000}"/>
    <cellStyle name="20% - Accent5 3" xfId="72" xr:uid="{00000000-0005-0000-0000-000044000000}"/>
    <cellStyle name="20% - Accent5 3 2" xfId="73" xr:uid="{00000000-0005-0000-0000-000045000000}"/>
    <cellStyle name="20% - Accent5 3 2 2" xfId="74" xr:uid="{00000000-0005-0000-0000-000046000000}"/>
    <cellStyle name="20% - Accent5 3 3" xfId="75" xr:uid="{00000000-0005-0000-0000-000047000000}"/>
    <cellStyle name="20% - Accent5 4" xfId="76" xr:uid="{00000000-0005-0000-0000-000048000000}"/>
    <cellStyle name="20% - Accent5 4 2" xfId="77" xr:uid="{00000000-0005-0000-0000-000049000000}"/>
    <cellStyle name="20% - Accent5 5" xfId="78" xr:uid="{00000000-0005-0000-0000-00004A000000}"/>
    <cellStyle name="20% - Accent6 2" xfId="79" xr:uid="{00000000-0005-0000-0000-00004B000000}"/>
    <cellStyle name="20% - Accent6 2 2" xfId="80" xr:uid="{00000000-0005-0000-0000-00004C000000}"/>
    <cellStyle name="20% - Accent6 2 2 2" xfId="81" xr:uid="{00000000-0005-0000-0000-00004D000000}"/>
    <cellStyle name="20% - Accent6 2 2 2 2" xfId="82" xr:uid="{00000000-0005-0000-0000-00004E000000}"/>
    <cellStyle name="20% - Accent6 2 2 3" xfId="83" xr:uid="{00000000-0005-0000-0000-00004F000000}"/>
    <cellStyle name="20% - Accent6 2 3" xfId="84" xr:uid="{00000000-0005-0000-0000-000050000000}"/>
    <cellStyle name="20% - Accent6 2 3 2" xfId="85" xr:uid="{00000000-0005-0000-0000-000051000000}"/>
    <cellStyle name="20% - Accent6 2 4" xfId="86" xr:uid="{00000000-0005-0000-0000-000052000000}"/>
    <cellStyle name="20% - Accent6 3" xfId="87" xr:uid="{00000000-0005-0000-0000-000053000000}"/>
    <cellStyle name="20% - Accent6 3 2" xfId="88" xr:uid="{00000000-0005-0000-0000-000054000000}"/>
    <cellStyle name="20% - Accent6 3 2 2" xfId="89" xr:uid="{00000000-0005-0000-0000-000055000000}"/>
    <cellStyle name="20% - Accent6 3 3" xfId="90" xr:uid="{00000000-0005-0000-0000-000056000000}"/>
    <cellStyle name="20% - Accent6 4" xfId="91" xr:uid="{00000000-0005-0000-0000-000057000000}"/>
    <cellStyle name="20% - Accent6 4 2" xfId="92" xr:uid="{00000000-0005-0000-0000-000058000000}"/>
    <cellStyle name="20% - Accent6 5" xfId="93" xr:uid="{00000000-0005-0000-0000-000059000000}"/>
    <cellStyle name="40% - Accent1 2" xfId="94" xr:uid="{00000000-0005-0000-0000-00005A000000}"/>
    <cellStyle name="40% - Accent1 2 2" xfId="95" xr:uid="{00000000-0005-0000-0000-00005B000000}"/>
    <cellStyle name="40% - Accent1 2 2 2" xfId="96" xr:uid="{00000000-0005-0000-0000-00005C000000}"/>
    <cellStyle name="40% - Accent1 2 2 2 2" xfId="97" xr:uid="{00000000-0005-0000-0000-00005D000000}"/>
    <cellStyle name="40% - Accent1 2 2 3" xfId="98" xr:uid="{00000000-0005-0000-0000-00005E000000}"/>
    <cellStyle name="40% - Accent1 2 3" xfId="99" xr:uid="{00000000-0005-0000-0000-00005F000000}"/>
    <cellStyle name="40% - Accent1 2 3 2" xfId="100" xr:uid="{00000000-0005-0000-0000-000060000000}"/>
    <cellStyle name="40% - Accent1 2 4" xfId="101" xr:uid="{00000000-0005-0000-0000-000061000000}"/>
    <cellStyle name="40% - Accent1 3" xfId="102" xr:uid="{00000000-0005-0000-0000-000062000000}"/>
    <cellStyle name="40% - Accent1 3 2" xfId="103" xr:uid="{00000000-0005-0000-0000-000063000000}"/>
    <cellStyle name="40% - Accent1 3 2 2" xfId="104" xr:uid="{00000000-0005-0000-0000-000064000000}"/>
    <cellStyle name="40% - Accent1 3 3" xfId="105" xr:uid="{00000000-0005-0000-0000-000065000000}"/>
    <cellStyle name="40% - Accent1 4" xfId="106" xr:uid="{00000000-0005-0000-0000-000066000000}"/>
    <cellStyle name="40% - Accent1 4 2" xfId="107" xr:uid="{00000000-0005-0000-0000-000067000000}"/>
    <cellStyle name="40% - Accent1 5" xfId="108" xr:uid="{00000000-0005-0000-0000-000068000000}"/>
    <cellStyle name="40% - Accent2 2" xfId="109" xr:uid="{00000000-0005-0000-0000-000069000000}"/>
    <cellStyle name="40% - Accent2 2 2" xfId="110" xr:uid="{00000000-0005-0000-0000-00006A000000}"/>
    <cellStyle name="40% - Accent2 2 2 2" xfId="111" xr:uid="{00000000-0005-0000-0000-00006B000000}"/>
    <cellStyle name="40% - Accent2 2 2 2 2" xfId="112" xr:uid="{00000000-0005-0000-0000-00006C000000}"/>
    <cellStyle name="40% - Accent2 2 2 3" xfId="113" xr:uid="{00000000-0005-0000-0000-00006D000000}"/>
    <cellStyle name="40% - Accent2 2 3" xfId="114" xr:uid="{00000000-0005-0000-0000-00006E000000}"/>
    <cellStyle name="40% - Accent2 2 3 2" xfId="115" xr:uid="{00000000-0005-0000-0000-00006F000000}"/>
    <cellStyle name="40% - Accent2 2 4" xfId="116" xr:uid="{00000000-0005-0000-0000-000070000000}"/>
    <cellStyle name="40% - Accent2 3" xfId="117" xr:uid="{00000000-0005-0000-0000-000071000000}"/>
    <cellStyle name="40% - Accent2 3 2" xfId="118" xr:uid="{00000000-0005-0000-0000-000072000000}"/>
    <cellStyle name="40% - Accent2 3 2 2" xfId="119" xr:uid="{00000000-0005-0000-0000-000073000000}"/>
    <cellStyle name="40% - Accent2 3 3" xfId="120" xr:uid="{00000000-0005-0000-0000-000074000000}"/>
    <cellStyle name="40% - Accent2 4" xfId="121" xr:uid="{00000000-0005-0000-0000-000075000000}"/>
    <cellStyle name="40% - Accent2 4 2" xfId="122" xr:uid="{00000000-0005-0000-0000-000076000000}"/>
    <cellStyle name="40% - Accent2 5" xfId="123" xr:uid="{00000000-0005-0000-0000-000077000000}"/>
    <cellStyle name="40% - Accent3 2" xfId="124" xr:uid="{00000000-0005-0000-0000-000078000000}"/>
    <cellStyle name="40% - Accent3 2 2" xfId="125" xr:uid="{00000000-0005-0000-0000-000079000000}"/>
    <cellStyle name="40% - Accent3 2 2 2" xfId="126" xr:uid="{00000000-0005-0000-0000-00007A000000}"/>
    <cellStyle name="40% - Accent3 2 2 2 2" xfId="127" xr:uid="{00000000-0005-0000-0000-00007B000000}"/>
    <cellStyle name="40% - Accent3 2 2 3" xfId="128" xr:uid="{00000000-0005-0000-0000-00007C000000}"/>
    <cellStyle name="40% - Accent3 2 3" xfId="129" xr:uid="{00000000-0005-0000-0000-00007D000000}"/>
    <cellStyle name="40% - Accent3 2 3 2" xfId="130" xr:uid="{00000000-0005-0000-0000-00007E000000}"/>
    <cellStyle name="40% - Accent3 2 4" xfId="131" xr:uid="{00000000-0005-0000-0000-00007F000000}"/>
    <cellStyle name="40% - Accent3 3" xfId="132" xr:uid="{00000000-0005-0000-0000-000080000000}"/>
    <cellStyle name="40% - Accent3 3 2" xfId="133" xr:uid="{00000000-0005-0000-0000-000081000000}"/>
    <cellStyle name="40% - Accent3 3 2 2" xfId="134" xr:uid="{00000000-0005-0000-0000-000082000000}"/>
    <cellStyle name="40% - Accent3 3 3" xfId="135" xr:uid="{00000000-0005-0000-0000-000083000000}"/>
    <cellStyle name="40% - Accent3 4" xfId="136" xr:uid="{00000000-0005-0000-0000-000084000000}"/>
    <cellStyle name="40% - Accent3 4 2" xfId="137" xr:uid="{00000000-0005-0000-0000-000085000000}"/>
    <cellStyle name="40% - Accent3 5" xfId="138" xr:uid="{00000000-0005-0000-0000-000086000000}"/>
    <cellStyle name="40% - Accent4 2" xfId="139" xr:uid="{00000000-0005-0000-0000-000087000000}"/>
    <cellStyle name="40% - Accent4 2 2" xfId="140" xr:uid="{00000000-0005-0000-0000-000088000000}"/>
    <cellStyle name="40% - Accent4 2 2 2" xfId="141" xr:uid="{00000000-0005-0000-0000-000089000000}"/>
    <cellStyle name="40% - Accent4 2 2 2 2" xfId="142" xr:uid="{00000000-0005-0000-0000-00008A000000}"/>
    <cellStyle name="40% - Accent4 2 2 3" xfId="143" xr:uid="{00000000-0005-0000-0000-00008B000000}"/>
    <cellStyle name="40% - Accent4 2 3" xfId="144" xr:uid="{00000000-0005-0000-0000-00008C000000}"/>
    <cellStyle name="40% - Accent4 2 3 2" xfId="145" xr:uid="{00000000-0005-0000-0000-00008D000000}"/>
    <cellStyle name="40% - Accent4 2 4" xfId="146" xr:uid="{00000000-0005-0000-0000-00008E000000}"/>
    <cellStyle name="40% - Accent4 3" xfId="147" xr:uid="{00000000-0005-0000-0000-00008F000000}"/>
    <cellStyle name="40% - Accent4 3 2" xfId="148" xr:uid="{00000000-0005-0000-0000-000090000000}"/>
    <cellStyle name="40% - Accent4 3 2 2" xfId="149" xr:uid="{00000000-0005-0000-0000-000091000000}"/>
    <cellStyle name="40% - Accent4 3 3" xfId="150" xr:uid="{00000000-0005-0000-0000-000092000000}"/>
    <cellStyle name="40% - Accent4 4" xfId="151" xr:uid="{00000000-0005-0000-0000-000093000000}"/>
    <cellStyle name="40% - Accent4 4 2" xfId="152" xr:uid="{00000000-0005-0000-0000-000094000000}"/>
    <cellStyle name="40% - Accent4 5" xfId="153" xr:uid="{00000000-0005-0000-0000-000095000000}"/>
    <cellStyle name="40% - Accent5 2" xfId="154" xr:uid="{00000000-0005-0000-0000-000096000000}"/>
    <cellStyle name="40% - Accent5 2 2" xfId="155" xr:uid="{00000000-0005-0000-0000-000097000000}"/>
    <cellStyle name="40% - Accent5 2 2 2" xfId="156" xr:uid="{00000000-0005-0000-0000-000098000000}"/>
    <cellStyle name="40% - Accent5 2 2 2 2" xfId="157" xr:uid="{00000000-0005-0000-0000-000099000000}"/>
    <cellStyle name="40% - Accent5 2 2 3" xfId="158" xr:uid="{00000000-0005-0000-0000-00009A000000}"/>
    <cellStyle name="40% - Accent5 2 3" xfId="159" xr:uid="{00000000-0005-0000-0000-00009B000000}"/>
    <cellStyle name="40% - Accent5 2 3 2" xfId="160" xr:uid="{00000000-0005-0000-0000-00009C000000}"/>
    <cellStyle name="40% - Accent5 2 4" xfId="161" xr:uid="{00000000-0005-0000-0000-00009D000000}"/>
    <cellStyle name="40% - Accent5 3" xfId="162" xr:uid="{00000000-0005-0000-0000-00009E000000}"/>
    <cellStyle name="40% - Accent5 3 2" xfId="163" xr:uid="{00000000-0005-0000-0000-00009F000000}"/>
    <cellStyle name="40% - Accent5 3 2 2" xfId="164" xr:uid="{00000000-0005-0000-0000-0000A0000000}"/>
    <cellStyle name="40% - Accent5 3 3" xfId="165" xr:uid="{00000000-0005-0000-0000-0000A1000000}"/>
    <cellStyle name="40% - Accent5 4" xfId="166" xr:uid="{00000000-0005-0000-0000-0000A2000000}"/>
    <cellStyle name="40% - Accent5 4 2" xfId="167" xr:uid="{00000000-0005-0000-0000-0000A3000000}"/>
    <cellStyle name="40% - Accent5 5" xfId="168" xr:uid="{00000000-0005-0000-0000-0000A4000000}"/>
    <cellStyle name="40% - Accent6 2" xfId="169" xr:uid="{00000000-0005-0000-0000-0000A5000000}"/>
    <cellStyle name="40% - Accent6 2 2" xfId="170" xr:uid="{00000000-0005-0000-0000-0000A6000000}"/>
    <cellStyle name="40% - Accent6 2 2 2" xfId="171" xr:uid="{00000000-0005-0000-0000-0000A7000000}"/>
    <cellStyle name="40% - Accent6 2 2 2 2" xfId="172" xr:uid="{00000000-0005-0000-0000-0000A8000000}"/>
    <cellStyle name="40% - Accent6 2 2 3" xfId="173" xr:uid="{00000000-0005-0000-0000-0000A9000000}"/>
    <cellStyle name="40% - Accent6 2 3" xfId="174" xr:uid="{00000000-0005-0000-0000-0000AA000000}"/>
    <cellStyle name="40% - Accent6 2 3 2" xfId="175" xr:uid="{00000000-0005-0000-0000-0000AB000000}"/>
    <cellStyle name="40% - Accent6 2 4" xfId="176" xr:uid="{00000000-0005-0000-0000-0000AC000000}"/>
    <cellStyle name="40% - Accent6 3" xfId="177" xr:uid="{00000000-0005-0000-0000-0000AD000000}"/>
    <cellStyle name="40% - Accent6 3 2" xfId="178" xr:uid="{00000000-0005-0000-0000-0000AE000000}"/>
    <cellStyle name="40% - Accent6 3 2 2" xfId="179" xr:uid="{00000000-0005-0000-0000-0000AF000000}"/>
    <cellStyle name="40% - Accent6 3 3" xfId="180" xr:uid="{00000000-0005-0000-0000-0000B0000000}"/>
    <cellStyle name="40% - Accent6 4" xfId="181" xr:uid="{00000000-0005-0000-0000-0000B1000000}"/>
    <cellStyle name="40% - Accent6 4 2" xfId="182" xr:uid="{00000000-0005-0000-0000-0000B2000000}"/>
    <cellStyle name="40% - Accent6 5" xfId="183" xr:uid="{00000000-0005-0000-0000-0000B3000000}"/>
    <cellStyle name="Comma 10" xfId="184" xr:uid="{00000000-0005-0000-0000-0000B5000000}"/>
    <cellStyle name="Comma 10 2" xfId="185" xr:uid="{00000000-0005-0000-0000-0000B6000000}"/>
    <cellStyle name="Comma 10 2 2" xfId="186" xr:uid="{00000000-0005-0000-0000-0000B7000000}"/>
    <cellStyle name="Comma 10 2 2 2" xfId="187" xr:uid="{00000000-0005-0000-0000-0000B8000000}"/>
    <cellStyle name="Comma 10 2 3" xfId="188" xr:uid="{00000000-0005-0000-0000-0000B9000000}"/>
    <cellStyle name="Comma 10 3" xfId="189" xr:uid="{00000000-0005-0000-0000-0000BA000000}"/>
    <cellStyle name="Comma 10 3 2" xfId="190" xr:uid="{00000000-0005-0000-0000-0000BB000000}"/>
    <cellStyle name="Comma 10 3 2 2" xfId="191" xr:uid="{00000000-0005-0000-0000-0000BC000000}"/>
    <cellStyle name="Comma 10 3 3" xfId="192" xr:uid="{00000000-0005-0000-0000-0000BD000000}"/>
    <cellStyle name="Comma 10 4" xfId="193" xr:uid="{00000000-0005-0000-0000-0000BE000000}"/>
    <cellStyle name="Comma 10 4 2" xfId="194" xr:uid="{00000000-0005-0000-0000-0000BF000000}"/>
    <cellStyle name="Comma 10 5" xfId="195" xr:uid="{00000000-0005-0000-0000-0000C0000000}"/>
    <cellStyle name="Comma 11" xfId="196" xr:uid="{00000000-0005-0000-0000-0000C1000000}"/>
    <cellStyle name="Comma 11 2" xfId="197" xr:uid="{00000000-0005-0000-0000-0000C2000000}"/>
    <cellStyle name="Comma 2" xfId="3" xr:uid="{00000000-0005-0000-0000-0000C3000000}"/>
    <cellStyle name="Comma 2 2" xfId="198" xr:uid="{00000000-0005-0000-0000-0000C4000000}"/>
    <cellStyle name="Comma 3" xfId="199" xr:uid="{00000000-0005-0000-0000-0000C5000000}"/>
    <cellStyle name="Comma 4" xfId="200" xr:uid="{00000000-0005-0000-0000-0000C6000000}"/>
    <cellStyle name="Comma 4 2" xfId="201" xr:uid="{00000000-0005-0000-0000-0000C7000000}"/>
    <cellStyle name="Comma 5" xfId="202" xr:uid="{00000000-0005-0000-0000-0000C8000000}"/>
    <cellStyle name="Comma 6" xfId="203" xr:uid="{00000000-0005-0000-0000-0000C9000000}"/>
    <cellStyle name="Comma 7" xfId="204" xr:uid="{00000000-0005-0000-0000-0000CA000000}"/>
    <cellStyle name="Comma 7 2" xfId="205" xr:uid="{00000000-0005-0000-0000-0000CB000000}"/>
    <cellStyle name="Comma 7 2 2" xfId="206" xr:uid="{00000000-0005-0000-0000-0000CC000000}"/>
    <cellStyle name="Comma 7 2 2 2" xfId="207" xr:uid="{00000000-0005-0000-0000-0000CD000000}"/>
    <cellStyle name="Comma 7 2 3" xfId="208" xr:uid="{00000000-0005-0000-0000-0000CE000000}"/>
    <cellStyle name="Comma 7 3" xfId="209" xr:uid="{00000000-0005-0000-0000-0000CF000000}"/>
    <cellStyle name="Comma 7 3 2" xfId="210" xr:uid="{00000000-0005-0000-0000-0000D0000000}"/>
    <cellStyle name="Comma 7 3 2 2" xfId="211" xr:uid="{00000000-0005-0000-0000-0000D1000000}"/>
    <cellStyle name="Comma 7 3 3" xfId="212" xr:uid="{00000000-0005-0000-0000-0000D2000000}"/>
    <cellStyle name="Comma 7 4" xfId="213" xr:uid="{00000000-0005-0000-0000-0000D3000000}"/>
    <cellStyle name="Comma 7 4 2" xfId="214" xr:uid="{00000000-0005-0000-0000-0000D4000000}"/>
    <cellStyle name="Comma 7 5" xfId="215" xr:uid="{00000000-0005-0000-0000-0000D5000000}"/>
    <cellStyle name="Comma 7 5 2" xfId="216" xr:uid="{00000000-0005-0000-0000-0000D6000000}"/>
    <cellStyle name="Comma 7 6" xfId="217" xr:uid="{00000000-0005-0000-0000-0000D7000000}"/>
    <cellStyle name="Comma 8" xfId="218" xr:uid="{00000000-0005-0000-0000-0000D8000000}"/>
    <cellStyle name="Comma 8 2" xfId="219" xr:uid="{00000000-0005-0000-0000-0000D9000000}"/>
    <cellStyle name="Comma 9" xfId="220" xr:uid="{00000000-0005-0000-0000-0000DA000000}"/>
    <cellStyle name="Comma 9 2" xfId="221" xr:uid="{00000000-0005-0000-0000-0000DB000000}"/>
    <cellStyle name="Comma 9 2 2" xfId="222" xr:uid="{00000000-0005-0000-0000-0000DC000000}"/>
    <cellStyle name="Comma 9 3" xfId="223" xr:uid="{00000000-0005-0000-0000-0000DD000000}"/>
    <cellStyle name="Comma0" xfId="224" xr:uid="{00000000-0005-0000-0000-0000DE000000}"/>
    <cellStyle name="Currency 2" xfId="225" xr:uid="{00000000-0005-0000-0000-0000DF000000}"/>
    <cellStyle name="Currency 3" xfId="226" xr:uid="{00000000-0005-0000-0000-0000E0000000}"/>
    <cellStyle name="Currency 3 2" xfId="227" xr:uid="{00000000-0005-0000-0000-0000E1000000}"/>
    <cellStyle name="Currency 3 2 2" xfId="228" xr:uid="{00000000-0005-0000-0000-0000E2000000}"/>
    <cellStyle name="Currency 3 2 2 2" xfId="229" xr:uid="{00000000-0005-0000-0000-0000E3000000}"/>
    <cellStyle name="Currency 3 2 3" xfId="230" xr:uid="{00000000-0005-0000-0000-0000E4000000}"/>
    <cellStyle name="Currency 3 3" xfId="231" xr:uid="{00000000-0005-0000-0000-0000E5000000}"/>
    <cellStyle name="Currency 3 3 2" xfId="232" xr:uid="{00000000-0005-0000-0000-0000E6000000}"/>
    <cellStyle name="Currency 3 3 2 2" xfId="233" xr:uid="{00000000-0005-0000-0000-0000E7000000}"/>
    <cellStyle name="Currency 3 3 3" xfId="234" xr:uid="{00000000-0005-0000-0000-0000E8000000}"/>
    <cellStyle name="Currency 3 4" xfId="235" xr:uid="{00000000-0005-0000-0000-0000E9000000}"/>
    <cellStyle name="Currency 3 4 2" xfId="236" xr:uid="{00000000-0005-0000-0000-0000EA000000}"/>
    <cellStyle name="Currency 3 5" xfId="237" xr:uid="{00000000-0005-0000-0000-0000EB000000}"/>
    <cellStyle name="Currency 3 5 2" xfId="238" xr:uid="{00000000-0005-0000-0000-0000EC000000}"/>
    <cellStyle name="Currency 3 6" xfId="239" xr:uid="{00000000-0005-0000-0000-0000ED000000}"/>
    <cellStyle name="Currency0" xfId="240" xr:uid="{00000000-0005-0000-0000-0000EE000000}"/>
    <cellStyle name="Date" xfId="241" xr:uid="{00000000-0005-0000-0000-0000EF000000}"/>
    <cellStyle name="Fixed" xfId="242" xr:uid="{00000000-0005-0000-0000-0000F0000000}"/>
    <cellStyle name="Heading1" xfId="243" xr:uid="{00000000-0005-0000-0000-0000F1000000}"/>
    <cellStyle name="Heading2" xfId="244" xr:uid="{00000000-0005-0000-0000-0000F2000000}"/>
    <cellStyle name="Normal" xfId="0" builtinId="0"/>
    <cellStyle name="Normal 10" xfId="245" xr:uid="{00000000-0005-0000-0000-0000F4000000}"/>
    <cellStyle name="Normal 11" xfId="246" xr:uid="{00000000-0005-0000-0000-0000F5000000}"/>
    <cellStyle name="Normal 11 2" xfId="247" xr:uid="{00000000-0005-0000-0000-0000F6000000}"/>
    <cellStyle name="Normal 11 2 2" xfId="248" xr:uid="{00000000-0005-0000-0000-0000F7000000}"/>
    <cellStyle name="Normal 11 2 2 2" xfId="249" xr:uid="{00000000-0005-0000-0000-0000F8000000}"/>
    <cellStyle name="Normal 11 2 3" xfId="250" xr:uid="{00000000-0005-0000-0000-0000F9000000}"/>
    <cellStyle name="Normal 11 3" xfId="251" xr:uid="{00000000-0005-0000-0000-0000FA000000}"/>
    <cellStyle name="Normal 11 3 2" xfId="252" xr:uid="{00000000-0005-0000-0000-0000FB000000}"/>
    <cellStyle name="Normal 11 3 2 2" xfId="253" xr:uid="{00000000-0005-0000-0000-0000FC000000}"/>
    <cellStyle name="Normal 11 3 3" xfId="254" xr:uid="{00000000-0005-0000-0000-0000FD000000}"/>
    <cellStyle name="Normal 11 4" xfId="255" xr:uid="{00000000-0005-0000-0000-0000FE000000}"/>
    <cellStyle name="Normal 11 4 2" xfId="256" xr:uid="{00000000-0005-0000-0000-0000FF000000}"/>
    <cellStyle name="Normal 11 5" xfId="257" xr:uid="{00000000-0005-0000-0000-000000010000}"/>
    <cellStyle name="Normal 12" xfId="258" xr:uid="{00000000-0005-0000-0000-000001010000}"/>
    <cellStyle name="Normal 12 2" xfId="259" xr:uid="{00000000-0005-0000-0000-000002010000}"/>
    <cellStyle name="Normal 12 2 2" xfId="260" xr:uid="{00000000-0005-0000-0000-000003010000}"/>
    <cellStyle name="Normal 12 3" xfId="261" xr:uid="{00000000-0005-0000-0000-000004010000}"/>
    <cellStyle name="Normal 12 3 2" xfId="262" xr:uid="{00000000-0005-0000-0000-000005010000}"/>
    <cellStyle name="Normal 12 4" xfId="263" xr:uid="{00000000-0005-0000-0000-000006010000}"/>
    <cellStyle name="Normal 13" xfId="264" xr:uid="{00000000-0005-0000-0000-000007010000}"/>
    <cellStyle name="Normal 13 2" xfId="265" xr:uid="{00000000-0005-0000-0000-000008010000}"/>
    <cellStyle name="Normal 14" xfId="266" xr:uid="{00000000-0005-0000-0000-000009010000}"/>
    <cellStyle name="Normal 14 2" xfId="267" xr:uid="{00000000-0005-0000-0000-00000A010000}"/>
    <cellStyle name="Normal 2" xfId="268" xr:uid="{00000000-0005-0000-0000-00000B010000}"/>
    <cellStyle name="Normal 2 2" xfId="2" xr:uid="{00000000-0005-0000-0000-00000C010000}"/>
    <cellStyle name="Normal 3" xfId="1" xr:uid="{00000000-0005-0000-0000-00000D010000}"/>
    <cellStyle name="Normal 4" xfId="269" xr:uid="{00000000-0005-0000-0000-00000E010000}"/>
    <cellStyle name="Normal 5" xfId="270" xr:uid="{00000000-0005-0000-0000-00000F010000}"/>
    <cellStyle name="Normal 5 2" xfId="271" xr:uid="{00000000-0005-0000-0000-000010010000}"/>
    <cellStyle name="Normal 6" xfId="272" xr:uid="{00000000-0005-0000-0000-000011010000}"/>
    <cellStyle name="Normal 6 2" xfId="273" xr:uid="{00000000-0005-0000-0000-000012010000}"/>
    <cellStyle name="Normal 6 2 2" xfId="274" xr:uid="{00000000-0005-0000-0000-000013010000}"/>
    <cellStyle name="Normal 6 2 2 2" xfId="275" xr:uid="{00000000-0005-0000-0000-000014010000}"/>
    <cellStyle name="Normal 6 2 3" xfId="276" xr:uid="{00000000-0005-0000-0000-000015010000}"/>
    <cellStyle name="Normal 6 3" xfId="277" xr:uid="{00000000-0005-0000-0000-000016010000}"/>
    <cellStyle name="Normal 6 3 2" xfId="278" xr:uid="{00000000-0005-0000-0000-000017010000}"/>
    <cellStyle name="Normal 6 3 2 2" xfId="279" xr:uid="{00000000-0005-0000-0000-000018010000}"/>
    <cellStyle name="Normal 6 3 3" xfId="280" xr:uid="{00000000-0005-0000-0000-000019010000}"/>
    <cellStyle name="Normal 6 4" xfId="281" xr:uid="{00000000-0005-0000-0000-00001A010000}"/>
    <cellStyle name="Normal 6 4 2" xfId="282" xr:uid="{00000000-0005-0000-0000-00001B010000}"/>
    <cellStyle name="Normal 6 5" xfId="283" xr:uid="{00000000-0005-0000-0000-00001C010000}"/>
    <cellStyle name="Normal 6 5 2" xfId="284" xr:uid="{00000000-0005-0000-0000-00001D010000}"/>
    <cellStyle name="Normal 6 6" xfId="285" xr:uid="{00000000-0005-0000-0000-00001E010000}"/>
    <cellStyle name="Normal 7" xfId="286" xr:uid="{00000000-0005-0000-0000-00001F010000}"/>
    <cellStyle name="Normal 7 2" xfId="287" xr:uid="{00000000-0005-0000-0000-000020010000}"/>
    <cellStyle name="Normal 7 2 2" xfId="288" xr:uid="{00000000-0005-0000-0000-000021010000}"/>
    <cellStyle name="Normal 7 2 2 2" xfId="289" xr:uid="{00000000-0005-0000-0000-000022010000}"/>
    <cellStyle name="Normal 7 2 3" xfId="290" xr:uid="{00000000-0005-0000-0000-000023010000}"/>
    <cellStyle name="Normal 7 3" xfId="291" xr:uid="{00000000-0005-0000-0000-000024010000}"/>
    <cellStyle name="Normal 7 3 2" xfId="292" xr:uid="{00000000-0005-0000-0000-000025010000}"/>
    <cellStyle name="Normal 7 3 2 2" xfId="293" xr:uid="{00000000-0005-0000-0000-000026010000}"/>
    <cellStyle name="Normal 7 3 3" xfId="294" xr:uid="{00000000-0005-0000-0000-000027010000}"/>
    <cellStyle name="Normal 7 4" xfId="295" xr:uid="{00000000-0005-0000-0000-000028010000}"/>
    <cellStyle name="Normal 7 4 2" xfId="296" xr:uid="{00000000-0005-0000-0000-000029010000}"/>
    <cellStyle name="Normal 7 5" xfId="297" xr:uid="{00000000-0005-0000-0000-00002A010000}"/>
    <cellStyle name="Normal 7 5 2" xfId="298" xr:uid="{00000000-0005-0000-0000-00002B010000}"/>
    <cellStyle name="Normal 7 6" xfId="299" xr:uid="{00000000-0005-0000-0000-00002C010000}"/>
    <cellStyle name="Normal 8" xfId="300" xr:uid="{00000000-0005-0000-0000-00002D010000}"/>
    <cellStyle name="Normal 8 2" xfId="301" xr:uid="{00000000-0005-0000-0000-00002E010000}"/>
    <cellStyle name="Normal 8 2 2" xfId="302" xr:uid="{00000000-0005-0000-0000-00002F010000}"/>
    <cellStyle name="Normal 8 2 2 2" xfId="303" xr:uid="{00000000-0005-0000-0000-000030010000}"/>
    <cellStyle name="Normal 8 2 2 2 2" xfId="304" xr:uid="{00000000-0005-0000-0000-000031010000}"/>
    <cellStyle name="Normal 8 2 2 3" xfId="305" xr:uid="{00000000-0005-0000-0000-000032010000}"/>
    <cellStyle name="Normal 8 2 3" xfId="306" xr:uid="{00000000-0005-0000-0000-000033010000}"/>
    <cellStyle name="Normal 8 2 3 2" xfId="307" xr:uid="{00000000-0005-0000-0000-000034010000}"/>
    <cellStyle name="Normal 8 2 3 2 2" xfId="308" xr:uid="{00000000-0005-0000-0000-000035010000}"/>
    <cellStyle name="Normal 8 2 3 3" xfId="309" xr:uid="{00000000-0005-0000-0000-000036010000}"/>
    <cellStyle name="Normal 8 2 4" xfId="310" xr:uid="{00000000-0005-0000-0000-000037010000}"/>
    <cellStyle name="Normal 8 2 4 2" xfId="311" xr:uid="{00000000-0005-0000-0000-000038010000}"/>
    <cellStyle name="Normal 8 2 5" xfId="312" xr:uid="{00000000-0005-0000-0000-000039010000}"/>
    <cellStyle name="Normal 8 2 5 2" xfId="313" xr:uid="{00000000-0005-0000-0000-00003A010000}"/>
    <cellStyle name="Normal 8 2 6" xfId="314" xr:uid="{00000000-0005-0000-0000-00003B010000}"/>
    <cellStyle name="Normal 8 3" xfId="315" xr:uid="{00000000-0005-0000-0000-00003C010000}"/>
    <cellStyle name="Normal 8 3 2" xfId="316" xr:uid="{00000000-0005-0000-0000-00003D010000}"/>
    <cellStyle name="Normal 8 3 2 2" xfId="317" xr:uid="{00000000-0005-0000-0000-00003E010000}"/>
    <cellStyle name="Normal 8 3 3" xfId="318" xr:uid="{00000000-0005-0000-0000-00003F010000}"/>
    <cellStyle name="Normal 8 4" xfId="319" xr:uid="{00000000-0005-0000-0000-000040010000}"/>
    <cellStyle name="Normal 8 4 2" xfId="320" xr:uid="{00000000-0005-0000-0000-000041010000}"/>
    <cellStyle name="Normal 8 4 2 2" xfId="321" xr:uid="{00000000-0005-0000-0000-000042010000}"/>
    <cellStyle name="Normal 8 4 3" xfId="322" xr:uid="{00000000-0005-0000-0000-000043010000}"/>
    <cellStyle name="Normal 8 5" xfId="323" xr:uid="{00000000-0005-0000-0000-000044010000}"/>
    <cellStyle name="Normal 8 6" xfId="324" xr:uid="{00000000-0005-0000-0000-000045010000}"/>
    <cellStyle name="Normal 8 6 2" xfId="325" xr:uid="{00000000-0005-0000-0000-000046010000}"/>
    <cellStyle name="Normal 8 7" xfId="326" xr:uid="{00000000-0005-0000-0000-000047010000}"/>
    <cellStyle name="Normal 9" xfId="327" xr:uid="{00000000-0005-0000-0000-000048010000}"/>
    <cellStyle name="Normal 9 2" xfId="328" xr:uid="{00000000-0005-0000-0000-000049010000}"/>
    <cellStyle name="Normal 9 2 2" xfId="329" xr:uid="{00000000-0005-0000-0000-00004A010000}"/>
    <cellStyle name="Normal 9 2 2 2" xfId="330" xr:uid="{00000000-0005-0000-0000-00004B010000}"/>
    <cellStyle name="Normal 9 2 2 2 2" xfId="331" xr:uid="{00000000-0005-0000-0000-00004C010000}"/>
    <cellStyle name="Normal 9 2 2 3" xfId="332" xr:uid="{00000000-0005-0000-0000-00004D010000}"/>
    <cellStyle name="Normal 9 2 3" xfId="333" xr:uid="{00000000-0005-0000-0000-00004E010000}"/>
    <cellStyle name="Normal 9 2 3 2" xfId="334" xr:uid="{00000000-0005-0000-0000-00004F010000}"/>
    <cellStyle name="Normal 9 2 3 2 2" xfId="335" xr:uid="{00000000-0005-0000-0000-000050010000}"/>
    <cellStyle name="Normal 9 2 3 3" xfId="336" xr:uid="{00000000-0005-0000-0000-000051010000}"/>
    <cellStyle name="Normal 9 2 4" xfId="337" xr:uid="{00000000-0005-0000-0000-000052010000}"/>
    <cellStyle name="Normal 9 2 4 2" xfId="338" xr:uid="{00000000-0005-0000-0000-000053010000}"/>
    <cellStyle name="Normal 9 2 5" xfId="339" xr:uid="{00000000-0005-0000-0000-000054010000}"/>
    <cellStyle name="Normal 9 3" xfId="340" xr:uid="{00000000-0005-0000-0000-000055010000}"/>
    <cellStyle name="Normal 9 3 2" xfId="341" xr:uid="{00000000-0005-0000-0000-000056010000}"/>
    <cellStyle name="Normal 9 3 2 2" xfId="342" xr:uid="{00000000-0005-0000-0000-000057010000}"/>
    <cellStyle name="Normal 9 3 3" xfId="343" xr:uid="{00000000-0005-0000-0000-000058010000}"/>
    <cellStyle name="Normal 9 4" xfId="344" xr:uid="{00000000-0005-0000-0000-000059010000}"/>
    <cellStyle name="Normal 9 4 2" xfId="345" xr:uid="{00000000-0005-0000-0000-00005A010000}"/>
    <cellStyle name="Normal 9 4 2 2" xfId="346" xr:uid="{00000000-0005-0000-0000-00005B010000}"/>
    <cellStyle name="Normal 9 4 3" xfId="347" xr:uid="{00000000-0005-0000-0000-00005C010000}"/>
    <cellStyle name="Normal 9 5" xfId="348" xr:uid="{00000000-0005-0000-0000-00005D010000}"/>
    <cellStyle name="Normal 9 5 2" xfId="349" xr:uid="{00000000-0005-0000-0000-00005E010000}"/>
    <cellStyle name="Normal 9 6" xfId="350" xr:uid="{00000000-0005-0000-0000-00005F010000}"/>
    <cellStyle name="Note 2" xfId="351" xr:uid="{00000000-0005-0000-0000-000060010000}"/>
    <cellStyle name="Note 2 2" xfId="352" xr:uid="{00000000-0005-0000-0000-000061010000}"/>
    <cellStyle name="Note 2 2 2" xfId="353" xr:uid="{00000000-0005-0000-0000-000062010000}"/>
    <cellStyle name="Note 2 2 2 2" xfId="354" xr:uid="{00000000-0005-0000-0000-000063010000}"/>
    <cellStyle name="Note 2 2 3" xfId="355" xr:uid="{00000000-0005-0000-0000-000064010000}"/>
    <cellStyle name="Note 2 3" xfId="356" xr:uid="{00000000-0005-0000-0000-000065010000}"/>
    <cellStyle name="Note 2 3 2" xfId="357" xr:uid="{00000000-0005-0000-0000-000066010000}"/>
    <cellStyle name="Note 2 3 2 2" xfId="358" xr:uid="{00000000-0005-0000-0000-000067010000}"/>
    <cellStyle name="Note 2 3 3" xfId="359" xr:uid="{00000000-0005-0000-0000-000068010000}"/>
    <cellStyle name="Note 2 4" xfId="360" xr:uid="{00000000-0005-0000-0000-000069010000}"/>
    <cellStyle name="Note 2 4 2" xfId="361" xr:uid="{00000000-0005-0000-0000-00006A010000}"/>
    <cellStyle name="Note 2 5" xfId="362" xr:uid="{00000000-0005-0000-0000-00006B010000}"/>
    <cellStyle name="Note 3" xfId="363" xr:uid="{00000000-0005-0000-0000-00006C010000}"/>
    <cellStyle name="Note 3 2" xfId="364" xr:uid="{00000000-0005-0000-0000-00006D010000}"/>
    <cellStyle name="Note 3 2 2" xfId="365" xr:uid="{00000000-0005-0000-0000-00006E010000}"/>
    <cellStyle name="Note 3 3" xfId="366" xr:uid="{00000000-0005-0000-0000-00006F010000}"/>
    <cellStyle name="Percent" xfId="375" builtinId="5"/>
    <cellStyle name="Percent 2" xfId="367" xr:uid="{00000000-0005-0000-0000-000071010000}"/>
    <cellStyle name="Percent 3" xfId="368" xr:uid="{00000000-0005-0000-0000-000072010000}"/>
    <cellStyle name="Percent 3 2" xfId="369" xr:uid="{00000000-0005-0000-0000-000073010000}"/>
    <cellStyle name="Percent 4" xfId="370" xr:uid="{00000000-0005-0000-0000-000074010000}"/>
    <cellStyle name="Percent 4 2" xfId="371" xr:uid="{00000000-0005-0000-0000-000075010000}"/>
    <cellStyle name="Percent 5" xfId="372" xr:uid="{00000000-0005-0000-0000-000076010000}"/>
    <cellStyle name="Percent 6" xfId="373" xr:uid="{00000000-0005-0000-0000-000077010000}"/>
    <cellStyle name="Percent 6 2" xfId="374" xr:uid="{00000000-0005-0000-0000-000078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682B4"/>
      <rgbColor rgb="00DDD9C4"/>
      <rgbColor rgb="00D3D3D3"/>
      <rgbColor rgb="00C0C0C0"/>
      <rgbColor rgb="00D5EBF6"/>
      <rgbColor rgb="00B5D6FA"/>
      <rgbColor rgb="00D6EA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PAS\DSA\SugarBudget\PresBudg\PBFY10\PB%20FY10%20Sug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lays vs receipts"/>
      <sheetName val="acq vs disp"/>
      <sheetName val="Budget Model"/>
      <sheetName val="s&amp;u"/>
      <sheetName val="OUTLAY CALC"/>
      <sheetName val="ProcessExtract"/>
      <sheetName val="ProcessDirections"/>
      <sheetName val="TextFileHeader"/>
      <sheetName val="TextFileToLoad"/>
      <sheetName val="ExtractFileForDirect"/>
      <sheetName val="ExtractFileForLoan"/>
      <sheetName val="ExtractFileFor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-Times New Roman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87458-86FE-47FF-8E60-98F9BA081B9B}">
  <dimension ref="A1:AB247"/>
  <sheetViews>
    <sheetView tabSelected="1" topLeftCell="A13" zoomScaleNormal="100" workbookViewId="0">
      <selection activeCell="C13" sqref="C13"/>
    </sheetView>
  </sheetViews>
  <sheetFormatPr defaultRowHeight="12.5" x14ac:dyDescent="0.25"/>
  <cols>
    <col min="1" max="1" width="25.08984375" customWidth="1"/>
    <col min="2" max="2" width="16.6328125" customWidth="1"/>
    <col min="3" max="3" width="14.08984375" customWidth="1"/>
    <col min="4" max="4" width="13.26953125" customWidth="1"/>
    <col min="5" max="5" width="15.90625" customWidth="1"/>
    <col min="6" max="6" width="13" customWidth="1"/>
    <col min="7" max="7" width="12.81640625" customWidth="1"/>
    <col min="8" max="8" width="16.1796875" customWidth="1"/>
    <col min="9" max="9" width="14.54296875" customWidth="1"/>
    <col min="10" max="10" width="16.453125" customWidth="1"/>
    <col min="11" max="11" width="14.81640625" customWidth="1"/>
    <col min="12" max="12" width="15.08984375" customWidth="1"/>
  </cols>
  <sheetData>
    <row r="1" spans="1:14" s="84" customFormat="1" ht="13" x14ac:dyDescent="0.3">
      <c r="A1" s="105" t="s">
        <v>182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4" s="84" customFormat="1" ht="13.5" thickBot="1" x14ac:dyDescent="0.35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14" s="84" customFormat="1" ht="38" customHeight="1" x14ac:dyDescent="0.3">
      <c r="A3" s="101" t="s">
        <v>101</v>
      </c>
      <c r="B3" s="101" t="s">
        <v>102</v>
      </c>
      <c r="C3" s="101" t="s">
        <v>103</v>
      </c>
      <c r="D3" s="101" t="s">
        <v>132</v>
      </c>
      <c r="E3" s="101" t="s">
        <v>133</v>
      </c>
      <c r="F3" s="101" t="s">
        <v>186</v>
      </c>
      <c r="G3" s="101" t="s">
        <v>221</v>
      </c>
      <c r="H3" s="101" t="s">
        <v>95</v>
      </c>
      <c r="I3" s="101" t="s">
        <v>240</v>
      </c>
      <c r="J3" s="101" t="s">
        <v>241</v>
      </c>
      <c r="K3" s="101" t="s">
        <v>250</v>
      </c>
      <c r="L3" s="99" t="s">
        <v>134</v>
      </c>
    </row>
    <row r="4" spans="1:14" s="84" customFormat="1" ht="20" thickBot="1" x14ac:dyDescent="0.3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0" t="s">
        <v>88</v>
      </c>
    </row>
    <row r="5" spans="1:14" s="84" customFormat="1" ht="18" customHeight="1" thickBot="1" x14ac:dyDescent="0.35">
      <c r="A5" s="86" t="s">
        <v>104</v>
      </c>
      <c r="B5" s="87"/>
      <c r="C5" s="88">
        <v>21864781</v>
      </c>
      <c r="D5" s="88">
        <v>1251263</v>
      </c>
      <c r="E5" s="88">
        <v>1505891</v>
      </c>
      <c r="F5" s="88">
        <v>1066151</v>
      </c>
      <c r="G5" s="88">
        <v>2784962</v>
      </c>
      <c r="H5" s="88">
        <v>2520237</v>
      </c>
      <c r="I5" s="88">
        <v>1339151</v>
      </c>
      <c r="J5" s="88">
        <v>1219125</v>
      </c>
      <c r="K5" s="88">
        <v>1034007</v>
      </c>
      <c r="L5" s="88">
        <v>12720787</v>
      </c>
      <c r="N5" s="85"/>
    </row>
    <row r="6" spans="1:14" s="84" customFormat="1" ht="13.5" thickBot="1" x14ac:dyDescent="0.35">
      <c r="A6" s="89" t="s">
        <v>135</v>
      </c>
      <c r="B6" s="90"/>
      <c r="C6" s="91">
        <v>6977000</v>
      </c>
      <c r="D6" s="91">
        <v>648360</v>
      </c>
      <c r="E6" s="91">
        <v>279162</v>
      </c>
      <c r="F6" s="91">
        <v>383239</v>
      </c>
      <c r="G6" s="91">
        <v>1215373</v>
      </c>
      <c r="H6" s="91">
        <v>1276037</v>
      </c>
      <c r="I6" s="91">
        <v>449845</v>
      </c>
      <c r="J6" s="91">
        <v>529689</v>
      </c>
      <c r="K6" s="91">
        <v>333613</v>
      </c>
      <c r="L6" s="91">
        <v>5115318</v>
      </c>
      <c r="N6" s="85"/>
    </row>
    <row r="7" spans="1:14" s="84" customFormat="1" ht="13.5" thickBot="1" x14ac:dyDescent="0.35">
      <c r="A7" s="92" t="s">
        <v>107</v>
      </c>
      <c r="B7" s="93"/>
      <c r="C7" s="94">
        <v>6656311</v>
      </c>
      <c r="D7" s="94">
        <v>632476</v>
      </c>
      <c r="E7" s="94">
        <v>253962</v>
      </c>
      <c r="F7" s="94">
        <v>335578</v>
      </c>
      <c r="G7" s="94">
        <v>1212198</v>
      </c>
      <c r="H7" s="94">
        <v>1263953</v>
      </c>
      <c r="I7" s="94">
        <v>445961</v>
      </c>
      <c r="J7" s="94">
        <v>527904</v>
      </c>
      <c r="K7" s="94">
        <v>326317</v>
      </c>
      <c r="L7" s="94">
        <v>4998349</v>
      </c>
      <c r="N7" s="85"/>
    </row>
    <row r="8" spans="1:14" s="84" customFormat="1" ht="13.5" thickBot="1" x14ac:dyDescent="0.35">
      <c r="A8" s="95"/>
      <c r="B8" s="96" t="s">
        <v>157</v>
      </c>
      <c r="C8" s="95"/>
      <c r="D8" s="95">
        <v>0</v>
      </c>
      <c r="E8" s="95">
        <v>0</v>
      </c>
      <c r="F8" s="95">
        <v>0</v>
      </c>
      <c r="G8" s="95">
        <v>0</v>
      </c>
      <c r="H8" s="97">
        <v>12000</v>
      </c>
      <c r="I8" s="97">
        <v>6600</v>
      </c>
      <c r="J8" s="97">
        <v>12000</v>
      </c>
      <c r="K8" s="95">
        <v>0</v>
      </c>
      <c r="L8" s="97">
        <v>30600</v>
      </c>
      <c r="N8" s="85"/>
    </row>
    <row r="9" spans="1:14" s="84" customFormat="1" ht="13.5" thickBot="1" x14ac:dyDescent="0.35">
      <c r="A9" s="95"/>
      <c r="B9" s="96" t="s">
        <v>148</v>
      </c>
      <c r="C9" s="95"/>
      <c r="D9" s="95">
        <v>0</v>
      </c>
      <c r="E9" s="95">
        <v>0</v>
      </c>
      <c r="F9" s="97">
        <v>2469</v>
      </c>
      <c r="G9" s="95">
        <v>0</v>
      </c>
      <c r="H9" s="97">
        <v>0</v>
      </c>
      <c r="I9" s="97">
        <v>0</v>
      </c>
      <c r="J9" s="97">
        <v>0</v>
      </c>
      <c r="K9" s="95">
        <v>0</v>
      </c>
      <c r="L9" s="97">
        <v>2469</v>
      </c>
      <c r="N9" s="85"/>
    </row>
    <row r="10" spans="1:14" s="84" customFormat="1" ht="13.5" thickBot="1" x14ac:dyDescent="0.35">
      <c r="A10" s="95"/>
      <c r="B10" s="96" t="s">
        <v>143</v>
      </c>
      <c r="C10" s="95"/>
      <c r="D10" s="95">
        <v>0</v>
      </c>
      <c r="E10" s="95">
        <v>0</v>
      </c>
      <c r="F10" s="97">
        <v>13584</v>
      </c>
      <c r="G10" s="97">
        <v>2778</v>
      </c>
      <c r="H10" s="97">
        <v>22152</v>
      </c>
      <c r="I10" s="97">
        <v>11037</v>
      </c>
      <c r="J10" s="95">
        <v>0</v>
      </c>
      <c r="K10" s="97">
        <v>24158</v>
      </c>
      <c r="L10" s="97">
        <v>73709</v>
      </c>
      <c r="N10" s="85"/>
    </row>
    <row r="11" spans="1:14" s="84" customFormat="1" ht="13.5" thickBot="1" x14ac:dyDescent="0.35">
      <c r="A11" s="95"/>
      <c r="B11" s="96" t="s">
        <v>161</v>
      </c>
      <c r="C11" s="95"/>
      <c r="D11" s="95">
        <v>0</v>
      </c>
      <c r="E11" s="95">
        <v>0</v>
      </c>
      <c r="F11" s="95">
        <v>0</v>
      </c>
      <c r="G11" s="95">
        <v>0</v>
      </c>
      <c r="H11" s="97">
        <v>57000</v>
      </c>
      <c r="I11" s="97">
        <v>19068</v>
      </c>
      <c r="J11" s="95">
        <v>0</v>
      </c>
      <c r="K11" s="97">
        <v>34043</v>
      </c>
      <c r="L11" s="97">
        <v>110111</v>
      </c>
      <c r="N11" s="85"/>
    </row>
    <row r="12" spans="1:14" s="84" customFormat="1" ht="13.5" thickBot="1" x14ac:dyDescent="0.35">
      <c r="A12" s="95"/>
      <c r="B12" s="96" t="s">
        <v>136</v>
      </c>
      <c r="C12" s="95"/>
      <c r="D12" s="97">
        <v>117383</v>
      </c>
      <c r="E12" s="97">
        <v>91230</v>
      </c>
      <c r="F12" s="97">
        <v>138707</v>
      </c>
      <c r="G12" s="97">
        <v>203860</v>
      </c>
      <c r="H12" s="97">
        <v>222694</v>
      </c>
      <c r="I12" s="97">
        <v>103143</v>
      </c>
      <c r="J12" s="97">
        <v>73662</v>
      </c>
      <c r="K12" s="97">
        <v>71202</v>
      </c>
      <c r="L12" s="97">
        <v>1021881</v>
      </c>
      <c r="N12" s="85"/>
    </row>
    <row r="13" spans="1:14" s="84" customFormat="1" ht="13.5" thickBot="1" x14ac:dyDescent="0.35">
      <c r="A13" s="95"/>
      <c r="B13" s="96" t="s">
        <v>137</v>
      </c>
      <c r="C13" s="95"/>
      <c r="D13" s="95">
        <v>0</v>
      </c>
      <c r="E13" s="97">
        <v>12346</v>
      </c>
      <c r="F13" s="97">
        <v>11424</v>
      </c>
      <c r="G13" s="97">
        <v>15960</v>
      </c>
      <c r="H13" s="97">
        <v>8736</v>
      </c>
      <c r="I13" s="97">
        <v>6720</v>
      </c>
      <c r="J13" s="97">
        <v>2264</v>
      </c>
      <c r="K13" s="97">
        <v>10080</v>
      </c>
      <c r="L13" s="97">
        <v>67530</v>
      </c>
      <c r="N13" s="85"/>
    </row>
    <row r="14" spans="1:14" s="84" customFormat="1" ht="13.5" thickBot="1" x14ac:dyDescent="0.35">
      <c r="A14" s="95"/>
      <c r="B14" s="96" t="s">
        <v>152</v>
      </c>
      <c r="C14" s="95"/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7">
        <v>6516</v>
      </c>
      <c r="L14" s="97">
        <v>6516</v>
      </c>
      <c r="N14" s="85"/>
    </row>
    <row r="15" spans="1:14" s="84" customFormat="1" ht="13.5" thickBot="1" x14ac:dyDescent="0.35">
      <c r="A15" s="95"/>
      <c r="B15" s="96" t="s">
        <v>153</v>
      </c>
      <c r="C15" s="95"/>
      <c r="D15" s="97">
        <v>285984</v>
      </c>
      <c r="E15" s="95">
        <v>0</v>
      </c>
      <c r="F15" s="97">
        <v>81428</v>
      </c>
      <c r="G15" s="97">
        <v>926238</v>
      </c>
      <c r="H15" s="97">
        <v>789468</v>
      </c>
      <c r="I15" s="97">
        <v>203610</v>
      </c>
      <c r="J15" s="97">
        <v>243611</v>
      </c>
      <c r="K15" s="97">
        <v>35713</v>
      </c>
      <c r="L15" s="97">
        <v>2566052</v>
      </c>
      <c r="N15" s="85"/>
    </row>
    <row r="16" spans="1:14" s="84" customFormat="1" ht="13.5" thickBot="1" x14ac:dyDescent="0.35">
      <c r="A16" s="95"/>
      <c r="B16" s="96" t="s">
        <v>138</v>
      </c>
      <c r="C16" s="95"/>
      <c r="D16" s="97">
        <v>4225</v>
      </c>
      <c r="E16" s="97">
        <v>4050</v>
      </c>
      <c r="F16" s="97">
        <v>14039</v>
      </c>
      <c r="G16" s="97">
        <v>8359</v>
      </c>
      <c r="H16" s="97">
        <v>4031</v>
      </c>
      <c r="I16" s="97">
        <v>7190</v>
      </c>
      <c r="J16" s="97">
        <v>3336</v>
      </c>
      <c r="K16" s="97">
        <v>8395</v>
      </c>
      <c r="L16" s="97">
        <v>53625</v>
      </c>
      <c r="N16" s="85"/>
    </row>
    <row r="17" spans="1:14" s="84" customFormat="1" ht="13.5" thickBot="1" x14ac:dyDescent="0.35">
      <c r="A17" s="95"/>
      <c r="B17" s="96" t="s">
        <v>139</v>
      </c>
      <c r="C17" s="95"/>
      <c r="D17" s="97">
        <v>2640</v>
      </c>
      <c r="E17" s="95">
        <v>0</v>
      </c>
      <c r="F17" s="97">
        <v>2112</v>
      </c>
      <c r="G17" s="97">
        <v>1320</v>
      </c>
      <c r="H17" s="97">
        <v>1320</v>
      </c>
      <c r="I17" s="97">
        <v>1584</v>
      </c>
      <c r="J17" s="97">
        <v>1056</v>
      </c>
      <c r="K17" s="95">
        <v>0</v>
      </c>
      <c r="L17" s="97">
        <v>10032</v>
      </c>
      <c r="N17" s="85"/>
    </row>
    <row r="18" spans="1:14" s="84" customFormat="1" ht="13.5" thickBot="1" x14ac:dyDescent="0.35">
      <c r="A18" s="95"/>
      <c r="B18" s="96" t="s">
        <v>146</v>
      </c>
      <c r="C18" s="95"/>
      <c r="D18" s="97">
        <v>37250</v>
      </c>
      <c r="E18" s="95">
        <v>0</v>
      </c>
      <c r="F18" s="95">
        <v>0</v>
      </c>
      <c r="G18" s="97">
        <v>18800</v>
      </c>
      <c r="H18" s="95">
        <v>0</v>
      </c>
      <c r="I18" s="95">
        <v>0</v>
      </c>
      <c r="J18" s="97">
        <v>19875</v>
      </c>
      <c r="K18" s="97">
        <v>18000</v>
      </c>
      <c r="L18" s="97">
        <v>93925</v>
      </c>
      <c r="N18" s="85"/>
    </row>
    <row r="19" spans="1:14" s="84" customFormat="1" ht="13.5" thickBot="1" x14ac:dyDescent="0.35">
      <c r="A19" s="95"/>
      <c r="B19" s="96" t="s">
        <v>140</v>
      </c>
      <c r="C19" s="95"/>
      <c r="D19" s="97">
        <v>178099</v>
      </c>
      <c r="E19" s="97">
        <v>102960</v>
      </c>
      <c r="F19" s="97">
        <v>53900</v>
      </c>
      <c r="G19" s="97">
        <v>24480</v>
      </c>
      <c r="H19" s="97">
        <v>131424</v>
      </c>
      <c r="I19" s="97">
        <v>71920</v>
      </c>
      <c r="J19" s="97">
        <v>145000</v>
      </c>
      <c r="K19" s="97">
        <v>97005</v>
      </c>
      <c r="L19" s="97">
        <v>804788</v>
      </c>
      <c r="N19" s="85"/>
    </row>
    <row r="20" spans="1:14" s="84" customFormat="1" ht="13.5" thickBot="1" x14ac:dyDescent="0.35">
      <c r="A20" s="95"/>
      <c r="B20" s="96" t="s">
        <v>163</v>
      </c>
      <c r="C20" s="95"/>
      <c r="D20" s="95">
        <v>0</v>
      </c>
      <c r="E20" s="97">
        <v>20016</v>
      </c>
      <c r="F20" s="95">
        <v>0</v>
      </c>
      <c r="G20" s="97">
        <v>1212</v>
      </c>
      <c r="H20" s="97">
        <v>1212</v>
      </c>
      <c r="I20" s="97">
        <v>1212</v>
      </c>
      <c r="J20" s="97">
        <v>10082</v>
      </c>
      <c r="K20" s="97">
        <v>4929</v>
      </c>
      <c r="L20" s="97">
        <v>38663</v>
      </c>
      <c r="N20" s="85"/>
    </row>
    <row r="21" spans="1:14" s="84" customFormat="1" ht="13.5" thickBot="1" x14ac:dyDescent="0.35">
      <c r="A21" s="95"/>
      <c r="B21" s="96" t="s">
        <v>155</v>
      </c>
      <c r="C21" s="95"/>
      <c r="D21" s="95">
        <v>0</v>
      </c>
      <c r="E21" s="95">
        <v>0</v>
      </c>
      <c r="F21" s="95">
        <v>875</v>
      </c>
      <c r="G21" s="95">
        <v>0</v>
      </c>
      <c r="H21" s="97">
        <v>1230</v>
      </c>
      <c r="I21" s="95">
        <v>0</v>
      </c>
      <c r="J21" s="95">
        <v>0</v>
      </c>
      <c r="K21" s="95">
        <v>180</v>
      </c>
      <c r="L21" s="97">
        <v>2285</v>
      </c>
      <c r="N21" s="85"/>
    </row>
    <row r="22" spans="1:14" s="84" customFormat="1" ht="13.5" thickBot="1" x14ac:dyDescent="0.35">
      <c r="A22" s="95"/>
      <c r="B22" s="96" t="s">
        <v>141</v>
      </c>
      <c r="C22" s="95"/>
      <c r="D22" s="95">
        <v>0</v>
      </c>
      <c r="E22" s="95">
        <v>0</v>
      </c>
      <c r="F22" s="95">
        <v>0</v>
      </c>
      <c r="G22" s="95">
        <v>90</v>
      </c>
      <c r="H22" s="95">
        <v>4</v>
      </c>
      <c r="I22" s="95">
        <v>0</v>
      </c>
      <c r="J22" s="95">
        <v>0</v>
      </c>
      <c r="K22" s="95">
        <v>0</v>
      </c>
      <c r="L22" s="95">
        <v>94</v>
      </c>
      <c r="N22" s="85"/>
    </row>
    <row r="23" spans="1:14" s="84" customFormat="1" ht="13.5" thickBot="1" x14ac:dyDescent="0.35">
      <c r="A23" s="95"/>
      <c r="B23" s="96" t="s">
        <v>156</v>
      </c>
      <c r="C23" s="95"/>
      <c r="D23" s="95">
        <v>0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5">
        <v>0</v>
      </c>
      <c r="K23" s="97">
        <v>3423</v>
      </c>
      <c r="L23" s="97">
        <v>3423</v>
      </c>
      <c r="N23" s="85"/>
    </row>
    <row r="24" spans="1:14" s="84" customFormat="1" ht="13.5" thickBot="1" x14ac:dyDescent="0.35">
      <c r="A24" s="95"/>
      <c r="B24" s="96" t="s">
        <v>142</v>
      </c>
      <c r="C24" s="95"/>
      <c r="D24" s="97">
        <v>6895</v>
      </c>
      <c r="E24" s="97">
        <v>23360</v>
      </c>
      <c r="F24" s="97">
        <v>17040</v>
      </c>
      <c r="G24" s="97">
        <v>9101</v>
      </c>
      <c r="H24" s="97">
        <v>12682</v>
      </c>
      <c r="I24" s="97">
        <v>13877</v>
      </c>
      <c r="J24" s="97">
        <v>17018</v>
      </c>
      <c r="K24" s="97">
        <v>12673</v>
      </c>
      <c r="L24" s="97">
        <v>112646</v>
      </c>
      <c r="N24" s="85"/>
    </row>
    <row r="25" spans="1:14" s="84" customFormat="1" ht="13.5" thickBot="1" x14ac:dyDescent="0.35">
      <c r="A25" s="92" t="s">
        <v>106</v>
      </c>
      <c r="B25" s="93"/>
      <c r="C25" s="94">
        <v>82099</v>
      </c>
      <c r="D25" s="94">
        <v>13712</v>
      </c>
      <c r="E25" s="94">
        <v>25200</v>
      </c>
      <c r="F25" s="92">
        <v>886</v>
      </c>
      <c r="G25" s="94">
        <v>3175</v>
      </c>
      <c r="H25" s="94">
        <v>6626</v>
      </c>
      <c r="I25" s="94">
        <v>3884</v>
      </c>
      <c r="J25" s="94">
        <v>1785</v>
      </c>
      <c r="K25" s="94">
        <v>7288</v>
      </c>
      <c r="L25" s="94">
        <v>62556</v>
      </c>
      <c r="N25" s="85"/>
    </row>
    <row r="26" spans="1:14" s="84" customFormat="1" ht="13.5" thickBot="1" x14ac:dyDescent="0.35">
      <c r="A26" s="95"/>
      <c r="B26" s="96" t="s">
        <v>157</v>
      </c>
      <c r="C26" s="95"/>
      <c r="D26" s="95">
        <v>0</v>
      </c>
      <c r="E26" s="97">
        <v>12000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7">
        <v>12000</v>
      </c>
      <c r="N26" s="85"/>
    </row>
    <row r="27" spans="1:14" s="84" customFormat="1" ht="13.5" thickBot="1" x14ac:dyDescent="0.35">
      <c r="A27" s="95"/>
      <c r="B27" s="96" t="s">
        <v>143</v>
      </c>
      <c r="C27" s="95"/>
      <c r="D27" s="95">
        <v>0</v>
      </c>
      <c r="E27" s="97">
        <v>12279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7">
        <v>12279</v>
      </c>
      <c r="N27" s="85"/>
    </row>
    <row r="28" spans="1:14" s="84" customFormat="1" ht="13.5" thickBot="1" x14ac:dyDescent="0.35">
      <c r="A28" s="95"/>
      <c r="B28" s="96" t="s">
        <v>161</v>
      </c>
      <c r="C28" s="95"/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7">
        <v>4093</v>
      </c>
      <c r="L28" s="97">
        <v>4093</v>
      </c>
      <c r="N28" s="85"/>
    </row>
    <row r="29" spans="1:14" s="84" customFormat="1" ht="13.5" thickBot="1" x14ac:dyDescent="0.35">
      <c r="A29" s="95"/>
      <c r="B29" s="96" t="s">
        <v>136</v>
      </c>
      <c r="C29" s="95"/>
      <c r="D29" s="97">
        <v>1896</v>
      </c>
      <c r="E29" s="95">
        <v>826</v>
      </c>
      <c r="F29" s="95">
        <v>75</v>
      </c>
      <c r="G29" s="97">
        <v>3175</v>
      </c>
      <c r="H29" s="95">
        <v>965</v>
      </c>
      <c r="I29" s="97">
        <v>3884</v>
      </c>
      <c r="J29" s="97">
        <v>1785</v>
      </c>
      <c r="K29" s="97">
        <v>3195</v>
      </c>
      <c r="L29" s="97">
        <v>15801</v>
      </c>
      <c r="N29" s="85"/>
    </row>
    <row r="30" spans="1:14" s="84" customFormat="1" ht="13.5" thickBot="1" x14ac:dyDescent="0.35">
      <c r="A30" s="95"/>
      <c r="B30" s="96" t="s">
        <v>137</v>
      </c>
      <c r="C30" s="95"/>
      <c r="D30" s="97">
        <v>11424</v>
      </c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7">
        <v>11424</v>
      </c>
      <c r="N30" s="85"/>
    </row>
    <row r="31" spans="1:14" s="84" customFormat="1" ht="13.5" thickBot="1" x14ac:dyDescent="0.35">
      <c r="A31" s="95"/>
      <c r="B31" s="96" t="s">
        <v>153</v>
      </c>
      <c r="C31" s="95"/>
      <c r="D31" s="95">
        <v>392</v>
      </c>
      <c r="E31" s="95">
        <v>0</v>
      </c>
      <c r="F31" s="95">
        <v>0</v>
      </c>
      <c r="G31" s="95">
        <v>0</v>
      </c>
      <c r="H31" s="97">
        <v>5661</v>
      </c>
      <c r="I31" s="95">
        <v>0</v>
      </c>
      <c r="J31" s="95">
        <v>0</v>
      </c>
      <c r="K31" s="95">
        <v>0</v>
      </c>
      <c r="L31" s="97">
        <v>6053</v>
      </c>
      <c r="N31" s="85"/>
    </row>
    <row r="32" spans="1:14" s="84" customFormat="1" ht="13.5" thickBot="1" x14ac:dyDescent="0.35">
      <c r="A32" s="95"/>
      <c r="B32" s="96" t="s">
        <v>138</v>
      </c>
      <c r="C32" s="95"/>
      <c r="D32" s="95">
        <v>0</v>
      </c>
      <c r="E32" s="95">
        <v>95</v>
      </c>
      <c r="F32" s="95">
        <v>283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378</v>
      </c>
      <c r="N32" s="85"/>
    </row>
    <row r="33" spans="1:14" s="84" customFormat="1" ht="13.5" thickBot="1" x14ac:dyDescent="0.35">
      <c r="A33" s="95"/>
      <c r="B33" s="96" t="s">
        <v>139</v>
      </c>
      <c r="C33" s="95"/>
      <c r="D33" s="95">
        <v>0</v>
      </c>
      <c r="E33" s="95">
        <v>0</v>
      </c>
      <c r="F33" s="95">
        <v>528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528</v>
      </c>
      <c r="N33" s="85"/>
    </row>
    <row r="34" spans="1:14" s="84" customFormat="1" ht="13.5" thickBot="1" x14ac:dyDescent="0.35">
      <c r="A34" s="92" t="s">
        <v>144</v>
      </c>
      <c r="B34" s="93"/>
      <c r="C34" s="94">
        <v>73935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N34" s="85"/>
    </row>
    <row r="35" spans="1:14" s="84" customFormat="1" ht="13.5" thickBot="1" x14ac:dyDescent="0.35">
      <c r="A35" s="92" t="s">
        <v>105</v>
      </c>
      <c r="B35" s="93"/>
      <c r="C35" s="94">
        <v>164655</v>
      </c>
      <c r="D35" s="94">
        <v>2172</v>
      </c>
      <c r="E35" s="92">
        <v>0</v>
      </c>
      <c r="F35" s="94">
        <v>46775</v>
      </c>
      <c r="G35" s="92">
        <v>0</v>
      </c>
      <c r="H35" s="94">
        <v>5458</v>
      </c>
      <c r="I35" s="92">
        <v>0</v>
      </c>
      <c r="J35" s="92">
        <v>0</v>
      </c>
      <c r="K35" s="92">
        <v>8</v>
      </c>
      <c r="L35" s="94">
        <v>54413</v>
      </c>
      <c r="N35" s="85"/>
    </row>
    <row r="36" spans="1:14" s="84" customFormat="1" ht="13.5" thickBot="1" x14ac:dyDescent="0.35">
      <c r="A36" s="95"/>
      <c r="B36" s="96" t="s">
        <v>140</v>
      </c>
      <c r="C36" s="97">
        <v>150593</v>
      </c>
      <c r="D36" s="95">
        <v>0</v>
      </c>
      <c r="E36" s="95">
        <v>0</v>
      </c>
      <c r="F36" s="97">
        <v>46775</v>
      </c>
      <c r="G36" s="95">
        <v>0</v>
      </c>
      <c r="H36" s="97">
        <v>5458</v>
      </c>
      <c r="I36" s="95">
        <v>0</v>
      </c>
      <c r="J36" s="95">
        <v>0</v>
      </c>
      <c r="K36" s="95">
        <v>0</v>
      </c>
      <c r="L36" s="97">
        <v>52233</v>
      </c>
      <c r="N36" s="85"/>
    </row>
    <row r="37" spans="1:14" s="84" customFormat="1" ht="13.5" thickBot="1" x14ac:dyDescent="0.35">
      <c r="A37" s="95"/>
      <c r="B37" s="96" t="s">
        <v>142</v>
      </c>
      <c r="C37" s="97">
        <v>14062</v>
      </c>
      <c r="D37" s="97">
        <v>2172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8</v>
      </c>
      <c r="L37" s="97">
        <v>2180</v>
      </c>
      <c r="N37" s="85"/>
    </row>
    <row r="38" spans="1:14" s="84" customFormat="1" ht="13.5" thickBot="1" x14ac:dyDescent="0.35">
      <c r="A38" s="89" t="s">
        <v>145</v>
      </c>
      <c r="B38" s="90"/>
      <c r="C38" s="91">
        <v>5261000</v>
      </c>
      <c r="D38" s="90">
        <v>0</v>
      </c>
      <c r="E38" s="91">
        <v>18200</v>
      </c>
      <c r="F38" s="91">
        <v>122500</v>
      </c>
      <c r="G38" s="91">
        <v>119800</v>
      </c>
      <c r="H38" s="91">
        <v>72375</v>
      </c>
      <c r="I38" s="91">
        <v>75375</v>
      </c>
      <c r="J38" s="91">
        <v>73950</v>
      </c>
      <c r="K38" s="90">
        <v>0</v>
      </c>
      <c r="L38" s="91">
        <v>482200</v>
      </c>
      <c r="N38" s="85"/>
    </row>
    <row r="39" spans="1:14" s="84" customFormat="1" ht="13.5" thickBot="1" x14ac:dyDescent="0.35">
      <c r="A39" s="92" t="s">
        <v>107</v>
      </c>
      <c r="B39" s="93"/>
      <c r="C39" s="94">
        <v>4441359</v>
      </c>
      <c r="D39" s="92">
        <v>0</v>
      </c>
      <c r="E39" s="94">
        <v>18200</v>
      </c>
      <c r="F39" s="94">
        <v>122500</v>
      </c>
      <c r="G39" s="94">
        <v>119800</v>
      </c>
      <c r="H39" s="94">
        <v>72375</v>
      </c>
      <c r="I39" s="94">
        <v>75375</v>
      </c>
      <c r="J39" s="94">
        <v>73950</v>
      </c>
      <c r="K39" s="92">
        <v>0</v>
      </c>
      <c r="L39" s="94">
        <v>482200</v>
      </c>
      <c r="N39" s="85"/>
    </row>
    <row r="40" spans="1:14" s="84" customFormat="1" ht="13.5" thickBot="1" x14ac:dyDescent="0.35">
      <c r="A40" s="95"/>
      <c r="B40" s="96" t="s">
        <v>146</v>
      </c>
      <c r="C40" s="95"/>
      <c r="D40" s="95">
        <v>0</v>
      </c>
      <c r="E40" s="95">
        <v>0</v>
      </c>
      <c r="F40" s="97">
        <v>24000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7">
        <v>24000</v>
      </c>
      <c r="N40" s="85"/>
    </row>
    <row r="41" spans="1:14" s="84" customFormat="1" ht="13.5" thickBot="1" x14ac:dyDescent="0.35">
      <c r="A41" s="95"/>
      <c r="B41" s="96" t="s">
        <v>140</v>
      </c>
      <c r="C41" s="95"/>
      <c r="D41" s="95">
        <v>0</v>
      </c>
      <c r="E41" s="97">
        <v>18200</v>
      </c>
      <c r="F41" s="97">
        <v>98500</v>
      </c>
      <c r="G41" s="97">
        <v>119800</v>
      </c>
      <c r="H41" s="97">
        <v>72375</v>
      </c>
      <c r="I41" s="97">
        <v>75375</v>
      </c>
      <c r="J41" s="97">
        <v>73950</v>
      </c>
      <c r="K41" s="95">
        <v>0</v>
      </c>
      <c r="L41" s="97">
        <v>458200</v>
      </c>
      <c r="N41" s="85"/>
    </row>
    <row r="42" spans="1:14" s="84" customFormat="1" ht="13.5" thickBot="1" x14ac:dyDescent="0.35">
      <c r="A42" s="92" t="s">
        <v>105</v>
      </c>
      <c r="B42" s="93"/>
      <c r="C42" s="94">
        <v>819641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N42" s="85"/>
    </row>
    <row r="43" spans="1:14" s="84" customFormat="1" ht="13.5" thickBot="1" x14ac:dyDescent="0.35">
      <c r="A43" s="95"/>
      <c r="B43" s="96" t="s">
        <v>147</v>
      </c>
      <c r="C43" s="97">
        <v>600076</v>
      </c>
      <c r="D43" s="95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N43" s="85"/>
    </row>
    <row r="44" spans="1:14" s="84" customFormat="1" ht="13.5" thickBot="1" x14ac:dyDescent="0.35">
      <c r="A44" s="95"/>
      <c r="B44" s="96" t="s">
        <v>148</v>
      </c>
      <c r="C44" s="97">
        <v>219565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N44" s="85"/>
    </row>
    <row r="45" spans="1:14" s="84" customFormat="1" ht="13.5" thickBot="1" x14ac:dyDescent="0.35">
      <c r="A45" s="89" t="s">
        <v>149</v>
      </c>
      <c r="B45" s="90"/>
      <c r="C45" s="91">
        <v>3321300</v>
      </c>
      <c r="D45" s="91">
        <v>92298</v>
      </c>
      <c r="E45" s="91">
        <v>279682</v>
      </c>
      <c r="F45" s="91">
        <v>269874</v>
      </c>
      <c r="G45" s="91">
        <v>131123</v>
      </c>
      <c r="H45" s="91">
        <v>549511</v>
      </c>
      <c r="I45" s="91">
        <v>438674</v>
      </c>
      <c r="J45" s="91">
        <v>207016</v>
      </c>
      <c r="K45" s="91">
        <v>255034</v>
      </c>
      <c r="L45" s="91">
        <v>2223212</v>
      </c>
      <c r="N45" s="85"/>
    </row>
    <row r="46" spans="1:14" s="84" customFormat="1" ht="13.5" thickBot="1" x14ac:dyDescent="0.35">
      <c r="A46" s="92" t="s">
        <v>107</v>
      </c>
      <c r="B46" s="93"/>
      <c r="C46" s="94">
        <v>3318125</v>
      </c>
      <c r="D46" s="94">
        <v>92298</v>
      </c>
      <c r="E46" s="94">
        <v>279682</v>
      </c>
      <c r="F46" s="94">
        <v>269874</v>
      </c>
      <c r="G46" s="94">
        <v>131123</v>
      </c>
      <c r="H46" s="94">
        <v>549511</v>
      </c>
      <c r="I46" s="94">
        <v>438674</v>
      </c>
      <c r="J46" s="94">
        <v>207016</v>
      </c>
      <c r="K46" s="94">
        <v>255034</v>
      </c>
      <c r="L46" s="94">
        <v>2223212</v>
      </c>
      <c r="N46" s="85"/>
    </row>
    <row r="47" spans="1:14" s="84" customFormat="1" ht="13.5" thickBot="1" x14ac:dyDescent="0.35">
      <c r="A47" s="95"/>
      <c r="B47" s="96" t="s">
        <v>143</v>
      </c>
      <c r="C47" s="95"/>
      <c r="D47" s="95">
        <v>0</v>
      </c>
      <c r="E47" s="97">
        <v>19051</v>
      </c>
      <c r="F47" s="95">
        <v>0</v>
      </c>
      <c r="G47" s="97">
        <v>18150</v>
      </c>
      <c r="H47" s="97">
        <v>17150</v>
      </c>
      <c r="I47" s="95">
        <v>0</v>
      </c>
      <c r="J47" s="95">
        <v>0</v>
      </c>
      <c r="K47" s="95">
        <v>0</v>
      </c>
      <c r="L47" s="97">
        <v>54351</v>
      </c>
      <c r="N47" s="85"/>
    </row>
    <row r="48" spans="1:14" s="84" customFormat="1" ht="13.5" thickBot="1" x14ac:dyDescent="0.35">
      <c r="A48" s="95"/>
      <c r="B48" s="96" t="s">
        <v>146</v>
      </c>
      <c r="C48" s="95"/>
      <c r="D48" s="97">
        <v>25719</v>
      </c>
      <c r="E48" s="97">
        <v>126638</v>
      </c>
      <c r="F48" s="97">
        <v>210470</v>
      </c>
      <c r="G48" s="97">
        <v>32986</v>
      </c>
      <c r="H48" s="97">
        <v>233528</v>
      </c>
      <c r="I48" s="97">
        <v>305974</v>
      </c>
      <c r="J48" s="97">
        <v>68771</v>
      </c>
      <c r="K48" s="97">
        <v>185099</v>
      </c>
      <c r="L48" s="97">
        <v>1189185</v>
      </c>
      <c r="N48" s="85"/>
    </row>
    <row r="49" spans="1:14" s="84" customFormat="1" ht="13.5" thickBot="1" x14ac:dyDescent="0.35">
      <c r="A49" s="95"/>
      <c r="B49" s="96" t="s">
        <v>140</v>
      </c>
      <c r="C49" s="95"/>
      <c r="D49" s="97">
        <v>66579</v>
      </c>
      <c r="E49" s="97">
        <v>133993</v>
      </c>
      <c r="F49" s="97">
        <v>59404</v>
      </c>
      <c r="G49" s="97">
        <v>79987</v>
      </c>
      <c r="H49" s="97">
        <v>298833</v>
      </c>
      <c r="I49" s="97">
        <v>131700</v>
      </c>
      <c r="J49" s="97">
        <v>138245</v>
      </c>
      <c r="K49" s="97">
        <v>69935</v>
      </c>
      <c r="L49" s="97">
        <v>978676</v>
      </c>
      <c r="N49" s="85"/>
    </row>
    <row r="50" spans="1:14" s="84" customFormat="1" ht="13.5" thickBot="1" x14ac:dyDescent="0.35">
      <c r="A50" s="95"/>
      <c r="B50" s="96" t="s">
        <v>164</v>
      </c>
      <c r="C50" s="95"/>
      <c r="D50" s="95">
        <v>0</v>
      </c>
      <c r="E50" s="95">
        <v>0</v>
      </c>
      <c r="F50" s="95">
        <v>0</v>
      </c>
      <c r="G50" s="95">
        <v>0</v>
      </c>
      <c r="H50" s="95">
        <v>0</v>
      </c>
      <c r="I50" s="97">
        <v>1000</v>
      </c>
      <c r="J50" s="95">
        <v>0</v>
      </c>
      <c r="K50" s="95">
        <v>0</v>
      </c>
      <c r="L50" s="97">
        <v>1000</v>
      </c>
      <c r="N50" s="85"/>
    </row>
    <row r="51" spans="1:14" s="84" customFormat="1" ht="13.5" thickBot="1" x14ac:dyDescent="0.35">
      <c r="A51" s="92" t="s">
        <v>105</v>
      </c>
      <c r="B51" s="93"/>
      <c r="C51" s="94">
        <v>3175</v>
      </c>
      <c r="D51" s="92">
        <v>0</v>
      </c>
      <c r="E51" s="92">
        <v>0</v>
      </c>
      <c r="F51" s="92">
        <v>0</v>
      </c>
      <c r="G51" s="92">
        <v>0</v>
      </c>
      <c r="H51" s="92">
        <v>0</v>
      </c>
      <c r="I51" s="92">
        <v>0</v>
      </c>
      <c r="J51" s="92">
        <v>0</v>
      </c>
      <c r="K51" s="92">
        <v>0</v>
      </c>
      <c r="L51" s="92">
        <v>0</v>
      </c>
      <c r="N51" s="85"/>
    </row>
    <row r="52" spans="1:14" s="84" customFormat="1" ht="13.5" thickBot="1" x14ac:dyDescent="0.35">
      <c r="A52" s="95"/>
      <c r="B52" s="96" t="s">
        <v>140</v>
      </c>
      <c r="C52" s="97">
        <v>3175</v>
      </c>
      <c r="D52" s="95">
        <v>0</v>
      </c>
      <c r="E52" s="95">
        <v>0</v>
      </c>
      <c r="F52" s="95">
        <v>0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N52" s="85"/>
    </row>
    <row r="53" spans="1:14" s="84" customFormat="1" ht="26.5" thickBot="1" x14ac:dyDescent="0.35">
      <c r="A53" s="89" t="s">
        <v>150</v>
      </c>
      <c r="B53" s="90"/>
      <c r="C53" s="91">
        <v>224981</v>
      </c>
      <c r="D53" s="90">
        <v>0</v>
      </c>
      <c r="E53" s="90">
        <v>0</v>
      </c>
      <c r="F53" s="90">
        <v>0</v>
      </c>
      <c r="G53" s="90">
        <v>0</v>
      </c>
      <c r="H53" s="90">
        <v>0</v>
      </c>
      <c r="I53" s="90">
        <v>0</v>
      </c>
      <c r="J53" s="90">
        <v>0</v>
      </c>
      <c r="K53" s="90">
        <v>0</v>
      </c>
      <c r="L53" s="90">
        <v>0</v>
      </c>
      <c r="N53" s="85"/>
    </row>
    <row r="54" spans="1:14" s="84" customFormat="1" ht="13.5" thickBot="1" x14ac:dyDescent="0.35">
      <c r="A54" s="92" t="s">
        <v>105</v>
      </c>
      <c r="B54" s="93"/>
      <c r="C54" s="94">
        <v>224981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N54" s="85"/>
    </row>
    <row r="55" spans="1:14" s="84" customFormat="1" ht="13.5" thickBot="1" x14ac:dyDescent="0.35">
      <c r="A55" s="95"/>
      <c r="B55" s="96" t="s">
        <v>148</v>
      </c>
      <c r="C55" s="97">
        <v>161161</v>
      </c>
      <c r="D55" s="95">
        <v>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5">
        <v>0</v>
      </c>
      <c r="N55" s="85"/>
    </row>
    <row r="56" spans="1:14" s="84" customFormat="1" ht="13.5" thickBot="1" x14ac:dyDescent="0.35">
      <c r="A56" s="95"/>
      <c r="B56" s="96" t="s">
        <v>140</v>
      </c>
      <c r="C56" s="97">
        <v>63820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N56" s="85"/>
    </row>
    <row r="57" spans="1:14" s="84" customFormat="1" ht="39.5" thickBot="1" x14ac:dyDescent="0.35">
      <c r="A57" s="89" t="s">
        <v>151</v>
      </c>
      <c r="B57" s="90"/>
      <c r="C57" s="91">
        <v>6080500</v>
      </c>
      <c r="D57" s="91">
        <v>510605</v>
      </c>
      <c r="E57" s="91">
        <v>928847</v>
      </c>
      <c r="F57" s="91">
        <v>290538</v>
      </c>
      <c r="G57" s="91">
        <v>1318666</v>
      </c>
      <c r="H57" s="91">
        <v>622314</v>
      </c>
      <c r="I57" s="91">
        <v>375257</v>
      </c>
      <c r="J57" s="91">
        <v>408470</v>
      </c>
      <c r="K57" s="91">
        <v>445360</v>
      </c>
      <c r="L57" s="91">
        <v>4900057</v>
      </c>
      <c r="N57" s="85"/>
    </row>
    <row r="58" spans="1:14" s="84" customFormat="1" ht="13.5" thickBot="1" x14ac:dyDescent="0.35">
      <c r="A58" s="92" t="s">
        <v>107</v>
      </c>
      <c r="B58" s="93"/>
      <c r="C58" s="94">
        <v>6080500</v>
      </c>
      <c r="D58" s="94">
        <v>510605</v>
      </c>
      <c r="E58" s="94">
        <v>928847</v>
      </c>
      <c r="F58" s="94">
        <v>290538</v>
      </c>
      <c r="G58" s="94">
        <v>1318666</v>
      </c>
      <c r="H58" s="94">
        <v>622314</v>
      </c>
      <c r="I58" s="94">
        <v>375257</v>
      </c>
      <c r="J58" s="94">
        <v>408470</v>
      </c>
      <c r="K58" s="94">
        <v>445360</v>
      </c>
      <c r="L58" s="94">
        <v>4900057</v>
      </c>
      <c r="N58" s="85"/>
    </row>
    <row r="59" spans="1:14" s="84" customFormat="1" ht="13.5" thickBot="1" x14ac:dyDescent="0.35">
      <c r="A59" s="95"/>
      <c r="B59" s="96" t="s">
        <v>157</v>
      </c>
      <c r="C59" s="95"/>
      <c r="D59" s="95">
        <v>0</v>
      </c>
      <c r="E59" s="97">
        <v>8975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7">
        <v>8975</v>
      </c>
      <c r="N59" s="85"/>
    </row>
    <row r="60" spans="1:14" s="84" customFormat="1" ht="13.5" thickBot="1" x14ac:dyDescent="0.35">
      <c r="A60" s="95"/>
      <c r="B60" s="96" t="s">
        <v>148</v>
      </c>
      <c r="C60" s="95"/>
      <c r="D60" s="95">
        <v>0</v>
      </c>
      <c r="E60" s="95">
        <v>0</v>
      </c>
      <c r="F60" s="95">
        <v>0</v>
      </c>
      <c r="G60" s="97">
        <v>2760</v>
      </c>
      <c r="H60" s="97">
        <v>14184</v>
      </c>
      <c r="I60" s="97">
        <v>5760</v>
      </c>
      <c r="J60" s="95">
        <v>0</v>
      </c>
      <c r="K60" s="97">
        <v>8928</v>
      </c>
      <c r="L60" s="97">
        <v>31632</v>
      </c>
      <c r="N60" s="85"/>
    </row>
    <row r="61" spans="1:14" s="84" customFormat="1" ht="13.5" thickBot="1" x14ac:dyDescent="0.35">
      <c r="A61" s="95"/>
      <c r="B61" s="96" t="s">
        <v>136</v>
      </c>
      <c r="C61" s="95"/>
      <c r="D61" s="95">
        <v>0</v>
      </c>
      <c r="E61" s="95">
        <v>0</v>
      </c>
      <c r="F61" s="97">
        <v>1277</v>
      </c>
      <c r="G61" s="95">
        <v>0</v>
      </c>
      <c r="H61" s="95">
        <v>0</v>
      </c>
      <c r="I61" s="95">
        <v>0</v>
      </c>
      <c r="J61" s="95">
        <v>0</v>
      </c>
      <c r="K61" s="97">
        <v>15000</v>
      </c>
      <c r="L61" s="97">
        <v>16277</v>
      </c>
      <c r="N61" s="85"/>
    </row>
    <row r="62" spans="1:14" s="84" customFormat="1" ht="13.5" thickBot="1" x14ac:dyDescent="0.35">
      <c r="A62" s="95"/>
      <c r="B62" s="96" t="s">
        <v>137</v>
      </c>
      <c r="C62" s="95"/>
      <c r="D62" s="95">
        <v>0</v>
      </c>
      <c r="E62" s="95">
        <v>0</v>
      </c>
      <c r="F62" s="95">
        <v>0</v>
      </c>
      <c r="G62" s="97">
        <v>23386</v>
      </c>
      <c r="H62" s="97">
        <v>8064</v>
      </c>
      <c r="I62" s="95">
        <v>0</v>
      </c>
      <c r="J62" s="95">
        <v>328</v>
      </c>
      <c r="K62" s="95">
        <v>0</v>
      </c>
      <c r="L62" s="97">
        <v>31778</v>
      </c>
      <c r="N62" s="85"/>
    </row>
    <row r="63" spans="1:14" s="84" customFormat="1" ht="13.5" thickBot="1" x14ac:dyDescent="0.35">
      <c r="A63" s="95"/>
      <c r="B63" s="96" t="s">
        <v>152</v>
      </c>
      <c r="C63" s="95"/>
      <c r="D63" s="97">
        <v>73180</v>
      </c>
      <c r="E63" s="97">
        <v>18282</v>
      </c>
      <c r="F63" s="95">
        <v>0</v>
      </c>
      <c r="G63" s="95">
        <v>0</v>
      </c>
      <c r="H63" s="97">
        <v>18299</v>
      </c>
      <c r="I63" s="97">
        <v>18190</v>
      </c>
      <c r="J63" s="97">
        <v>48643</v>
      </c>
      <c r="K63" s="97">
        <v>18390</v>
      </c>
      <c r="L63" s="97">
        <v>194984</v>
      </c>
      <c r="N63" s="85"/>
    </row>
    <row r="64" spans="1:14" s="84" customFormat="1" ht="13.5" thickBot="1" x14ac:dyDescent="0.35">
      <c r="A64" s="95"/>
      <c r="B64" s="96" t="s">
        <v>153</v>
      </c>
      <c r="C64" s="95"/>
      <c r="D64" s="97">
        <v>101406</v>
      </c>
      <c r="E64" s="97">
        <v>157790</v>
      </c>
      <c r="F64" s="97">
        <v>176390</v>
      </c>
      <c r="G64" s="97">
        <v>265242</v>
      </c>
      <c r="H64" s="97">
        <v>268192</v>
      </c>
      <c r="I64" s="97">
        <v>105003</v>
      </c>
      <c r="J64" s="97">
        <v>7347</v>
      </c>
      <c r="K64" s="97">
        <v>83842</v>
      </c>
      <c r="L64" s="97">
        <v>1165212</v>
      </c>
      <c r="N64" s="85"/>
    </row>
    <row r="65" spans="1:28" s="84" customFormat="1" ht="13.5" thickBot="1" x14ac:dyDescent="0.35">
      <c r="A65" s="95"/>
      <c r="B65" s="96" t="s">
        <v>146</v>
      </c>
      <c r="C65" s="95"/>
      <c r="D65" s="97">
        <v>21619</v>
      </c>
      <c r="E65" s="95">
        <v>0</v>
      </c>
      <c r="F65" s="95">
        <v>0</v>
      </c>
      <c r="G65" s="97">
        <v>21888</v>
      </c>
      <c r="H65" s="95">
        <v>0</v>
      </c>
      <c r="I65" s="97">
        <v>21504</v>
      </c>
      <c r="J65" s="97">
        <v>22224</v>
      </c>
      <c r="K65" s="95">
        <v>0</v>
      </c>
      <c r="L65" s="97">
        <v>87235</v>
      </c>
      <c r="N65" s="85"/>
    </row>
    <row r="66" spans="1:28" s="84" customFormat="1" ht="13.5" thickBot="1" x14ac:dyDescent="0.35">
      <c r="A66" s="95"/>
      <c r="B66" s="96" t="s">
        <v>140</v>
      </c>
      <c r="C66" s="95"/>
      <c r="D66" s="97">
        <v>314400</v>
      </c>
      <c r="E66" s="97">
        <v>743800</v>
      </c>
      <c r="F66" s="97">
        <v>112871</v>
      </c>
      <c r="G66" s="97">
        <v>1005390</v>
      </c>
      <c r="H66" s="97">
        <v>313575</v>
      </c>
      <c r="I66" s="97">
        <v>224800</v>
      </c>
      <c r="J66" s="97">
        <v>329928</v>
      </c>
      <c r="K66" s="97">
        <v>319200</v>
      </c>
      <c r="L66" s="97">
        <v>3363964</v>
      </c>
      <c r="N66" s="85"/>
    </row>
    <row r="67" spans="1:28" s="84" customFormat="1" ht="26.5" thickBot="1" x14ac:dyDescent="0.35">
      <c r="A67" s="89" t="s">
        <v>154</v>
      </c>
      <c r="B67" s="90"/>
      <c r="C67" s="91">
        <v>48626859</v>
      </c>
      <c r="D67" s="91">
        <v>2276478</v>
      </c>
      <c r="E67" s="91">
        <v>1730055</v>
      </c>
      <c r="F67" s="91">
        <v>2472473</v>
      </c>
      <c r="G67" s="91">
        <v>2365984</v>
      </c>
      <c r="H67" s="91">
        <v>3162432</v>
      </c>
      <c r="I67" s="91">
        <v>2286605</v>
      </c>
      <c r="J67" s="91">
        <v>3074643</v>
      </c>
      <c r="K67" s="91">
        <v>3970701</v>
      </c>
      <c r="L67" s="91">
        <v>21339371</v>
      </c>
      <c r="N67" s="85"/>
    </row>
    <row r="68" spans="1:28" s="84" customFormat="1" ht="13.5" thickBot="1" x14ac:dyDescent="0.35">
      <c r="A68" s="92" t="s">
        <v>107</v>
      </c>
      <c r="B68" s="93"/>
      <c r="C68" s="94">
        <v>300000</v>
      </c>
      <c r="D68" s="94">
        <v>9500</v>
      </c>
      <c r="E68" s="94">
        <v>22640</v>
      </c>
      <c r="F68" s="94">
        <v>32572</v>
      </c>
      <c r="G68" s="94">
        <v>198723</v>
      </c>
      <c r="H68" s="94">
        <v>1025680</v>
      </c>
      <c r="I68" s="94">
        <v>884111</v>
      </c>
      <c r="J68" s="94">
        <v>1270327</v>
      </c>
      <c r="K68" s="94">
        <v>1612083</v>
      </c>
      <c r="L68" s="94">
        <v>5055636</v>
      </c>
      <c r="N68" s="85"/>
    </row>
    <row r="69" spans="1:28" s="84" customFormat="1" ht="13.5" thickBot="1" x14ac:dyDescent="0.35">
      <c r="A69" s="95"/>
      <c r="B69" s="96" t="s">
        <v>166</v>
      </c>
      <c r="C69" s="95"/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7">
        <v>1500</v>
      </c>
      <c r="L69" s="97">
        <v>1500</v>
      </c>
      <c r="N69" s="85"/>
    </row>
    <row r="70" spans="1:28" s="84" customFormat="1" ht="13.5" thickBot="1" x14ac:dyDescent="0.35">
      <c r="A70" s="95"/>
      <c r="B70" s="96" t="s">
        <v>222</v>
      </c>
      <c r="C70" s="95"/>
      <c r="D70" s="95">
        <v>0</v>
      </c>
      <c r="E70" s="95">
        <v>0</v>
      </c>
      <c r="F70" s="95">
        <v>0</v>
      </c>
      <c r="G70" s="97">
        <v>9349</v>
      </c>
      <c r="H70" s="95">
        <v>0</v>
      </c>
      <c r="I70" s="95">
        <v>0</v>
      </c>
      <c r="J70" s="97">
        <v>14861</v>
      </c>
      <c r="K70" s="97">
        <v>15348</v>
      </c>
      <c r="L70" s="97">
        <v>39558</v>
      </c>
      <c r="N70" s="85"/>
    </row>
    <row r="71" spans="1:28" s="84" customFormat="1" ht="13.5" thickBot="1" x14ac:dyDescent="0.35">
      <c r="A71" s="95"/>
      <c r="B71" s="96" t="s">
        <v>183</v>
      </c>
      <c r="C71" s="95"/>
      <c r="D71" s="95">
        <v>0</v>
      </c>
      <c r="E71" s="95">
        <v>0</v>
      </c>
      <c r="F71" s="95">
        <v>0</v>
      </c>
      <c r="G71" s="95">
        <v>0</v>
      </c>
      <c r="H71" s="97">
        <v>2926</v>
      </c>
      <c r="I71" s="97">
        <v>5249</v>
      </c>
      <c r="J71" s="95">
        <v>0</v>
      </c>
      <c r="K71" s="95">
        <v>0</v>
      </c>
      <c r="L71" s="97">
        <v>8175</v>
      </c>
      <c r="N71" s="85"/>
    </row>
    <row r="72" spans="1:28" s="84" customFormat="1" ht="13.5" thickBot="1" x14ac:dyDescent="0.35">
      <c r="A72" s="95"/>
      <c r="B72" s="96" t="s">
        <v>157</v>
      </c>
      <c r="C72" s="95"/>
      <c r="D72" s="95">
        <v>0</v>
      </c>
      <c r="E72" s="95">
        <v>0</v>
      </c>
      <c r="F72" s="95">
        <v>0</v>
      </c>
      <c r="G72" s="97">
        <v>11967</v>
      </c>
      <c r="H72" s="95">
        <v>0</v>
      </c>
      <c r="I72" s="95">
        <v>0</v>
      </c>
      <c r="J72" s="95">
        <v>0</v>
      </c>
      <c r="K72" s="97">
        <v>15825</v>
      </c>
      <c r="L72" s="97">
        <v>27792</v>
      </c>
      <c r="N72" s="85"/>
    </row>
    <row r="73" spans="1:28" s="84" customFormat="1" ht="13.5" thickBot="1" x14ac:dyDescent="0.35">
      <c r="A73" s="95"/>
      <c r="B73" s="96" t="s">
        <v>158</v>
      </c>
      <c r="C73" s="95"/>
      <c r="D73" s="95">
        <v>0</v>
      </c>
      <c r="E73" s="95">
        <v>0</v>
      </c>
      <c r="F73" s="95">
        <v>0</v>
      </c>
      <c r="G73" s="95">
        <v>0</v>
      </c>
      <c r="H73" s="97">
        <v>1773</v>
      </c>
      <c r="I73" s="95">
        <v>0</v>
      </c>
      <c r="J73" s="95">
        <v>434</v>
      </c>
      <c r="K73" s="95">
        <v>0</v>
      </c>
      <c r="L73" s="97">
        <v>2207</v>
      </c>
      <c r="N73" s="85"/>
    </row>
    <row r="74" spans="1:28" s="84" customFormat="1" ht="13.5" thickBot="1" x14ac:dyDescent="0.35">
      <c r="A74" s="95"/>
      <c r="B74" s="96" t="s">
        <v>148</v>
      </c>
      <c r="C74" s="95"/>
      <c r="D74" s="95">
        <v>0</v>
      </c>
      <c r="E74" s="95">
        <v>0</v>
      </c>
      <c r="F74" s="95">
        <v>0</v>
      </c>
      <c r="G74" s="95">
        <v>0</v>
      </c>
      <c r="H74" s="97">
        <v>16245</v>
      </c>
      <c r="I74" s="97">
        <v>47642</v>
      </c>
      <c r="J74" s="97">
        <v>29189</v>
      </c>
      <c r="K74" s="97">
        <v>17119</v>
      </c>
      <c r="L74" s="97">
        <v>110195</v>
      </c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</row>
    <row r="75" spans="1:28" s="84" customFormat="1" ht="13.5" thickBot="1" x14ac:dyDescent="0.35">
      <c r="A75" s="95"/>
      <c r="B75" s="96" t="s">
        <v>159</v>
      </c>
      <c r="C75" s="95"/>
      <c r="D75" s="95">
        <v>0</v>
      </c>
      <c r="E75" s="95">
        <v>0</v>
      </c>
      <c r="F75" s="95">
        <v>0</v>
      </c>
      <c r="G75" s="95">
        <v>0</v>
      </c>
      <c r="H75" s="97">
        <v>10806</v>
      </c>
      <c r="I75" s="95">
        <v>0</v>
      </c>
      <c r="J75" s="95">
        <v>0</v>
      </c>
      <c r="K75" s="95">
        <v>0</v>
      </c>
      <c r="L75" s="97">
        <v>10806</v>
      </c>
      <c r="N75" s="85"/>
    </row>
    <row r="76" spans="1:28" s="84" customFormat="1" ht="13.5" thickBot="1" x14ac:dyDescent="0.35">
      <c r="A76" s="95"/>
      <c r="B76" s="96" t="s">
        <v>143</v>
      </c>
      <c r="C76" s="95"/>
      <c r="D76" s="95">
        <v>0</v>
      </c>
      <c r="E76" s="97">
        <v>3840</v>
      </c>
      <c r="F76" s="97">
        <v>5659</v>
      </c>
      <c r="G76" s="95">
        <v>0</v>
      </c>
      <c r="H76" s="97">
        <v>7847</v>
      </c>
      <c r="I76" s="95">
        <v>0</v>
      </c>
      <c r="J76" s="95">
        <v>0</v>
      </c>
      <c r="K76" s="97">
        <v>9045</v>
      </c>
      <c r="L76" s="97">
        <v>26391</v>
      </c>
      <c r="N76" s="85"/>
    </row>
    <row r="77" spans="1:28" s="84" customFormat="1" ht="13.5" thickBot="1" x14ac:dyDescent="0.35">
      <c r="A77" s="95"/>
      <c r="B77" s="96" t="s">
        <v>185</v>
      </c>
      <c r="C77" s="95"/>
      <c r="D77" s="95">
        <v>0</v>
      </c>
      <c r="E77" s="95">
        <v>0</v>
      </c>
      <c r="F77" s="95">
        <v>0</v>
      </c>
      <c r="G77" s="97">
        <v>3327</v>
      </c>
      <c r="H77" s="97">
        <v>3636</v>
      </c>
      <c r="I77" s="97">
        <v>2499</v>
      </c>
      <c r="J77" s="95">
        <v>0</v>
      </c>
      <c r="K77" s="95">
        <v>0</v>
      </c>
      <c r="L77" s="97">
        <v>9462</v>
      </c>
      <c r="N77" s="85"/>
    </row>
    <row r="78" spans="1:28" s="84" customFormat="1" ht="13.5" thickBot="1" x14ac:dyDescent="0.35">
      <c r="A78" s="95"/>
      <c r="B78" s="96" t="s">
        <v>165</v>
      </c>
      <c r="C78" s="95"/>
      <c r="D78" s="95">
        <v>0</v>
      </c>
      <c r="E78" s="95">
        <v>0</v>
      </c>
      <c r="F78" s="95">
        <v>0</v>
      </c>
      <c r="G78" s="95">
        <v>0</v>
      </c>
      <c r="H78" s="97">
        <v>10752</v>
      </c>
      <c r="I78" s="97">
        <v>9500</v>
      </c>
      <c r="J78" s="97">
        <v>15259</v>
      </c>
      <c r="K78" s="97">
        <v>8278</v>
      </c>
      <c r="L78" s="97">
        <v>43789</v>
      </c>
      <c r="N78" s="85"/>
    </row>
    <row r="79" spans="1:28" s="84" customFormat="1" ht="13.5" thickBot="1" x14ac:dyDescent="0.35">
      <c r="A79" s="95"/>
      <c r="B79" s="96" t="s">
        <v>160</v>
      </c>
      <c r="C79" s="95"/>
      <c r="D79" s="95">
        <v>0</v>
      </c>
      <c r="E79" s="95">
        <v>0</v>
      </c>
      <c r="F79" s="95">
        <v>0</v>
      </c>
      <c r="G79" s="95">
        <v>0</v>
      </c>
      <c r="H79" s="97">
        <v>6659</v>
      </c>
      <c r="I79" s="95">
        <v>0</v>
      </c>
      <c r="J79" s="95">
        <v>0</v>
      </c>
      <c r="K79" s="95">
        <v>0</v>
      </c>
      <c r="L79" s="97">
        <v>6659</v>
      </c>
      <c r="N79" s="85"/>
    </row>
    <row r="80" spans="1:28" s="84" customFormat="1" ht="13.5" thickBot="1" x14ac:dyDescent="0.35">
      <c r="A80" s="95"/>
      <c r="B80" s="96" t="s">
        <v>161</v>
      </c>
      <c r="C80" s="95"/>
      <c r="D80" s="95">
        <v>0</v>
      </c>
      <c r="E80" s="95">
        <v>0</v>
      </c>
      <c r="F80" s="95">
        <v>0</v>
      </c>
      <c r="G80" s="95">
        <v>0</v>
      </c>
      <c r="H80" s="97">
        <v>26794</v>
      </c>
      <c r="I80" s="97">
        <v>2932</v>
      </c>
      <c r="J80" s="95">
        <v>0</v>
      </c>
      <c r="K80" s="95">
        <v>0</v>
      </c>
      <c r="L80" s="97">
        <v>29726</v>
      </c>
      <c r="N80" s="85"/>
    </row>
    <row r="81" spans="1:14" s="84" customFormat="1" ht="13.5" thickBot="1" x14ac:dyDescent="0.35">
      <c r="A81" s="95"/>
      <c r="B81" s="96" t="s">
        <v>136</v>
      </c>
      <c r="C81" s="95"/>
      <c r="D81" s="95">
        <v>0</v>
      </c>
      <c r="E81" s="95">
        <v>0</v>
      </c>
      <c r="F81" s="97">
        <v>9500</v>
      </c>
      <c r="G81" s="95">
        <v>0</v>
      </c>
      <c r="H81" s="97">
        <v>7454</v>
      </c>
      <c r="I81" s="97">
        <v>63401</v>
      </c>
      <c r="J81" s="97">
        <v>95286</v>
      </c>
      <c r="K81" s="97">
        <v>220857</v>
      </c>
      <c r="L81" s="97">
        <v>396498</v>
      </c>
      <c r="N81" s="85"/>
    </row>
    <row r="82" spans="1:14" s="84" customFormat="1" ht="13.5" thickBot="1" x14ac:dyDescent="0.35">
      <c r="A82" s="95"/>
      <c r="B82" s="96" t="s">
        <v>137</v>
      </c>
      <c r="C82" s="95"/>
      <c r="D82" s="95">
        <v>0</v>
      </c>
      <c r="E82" s="95">
        <v>0</v>
      </c>
      <c r="F82" s="95">
        <v>0</v>
      </c>
      <c r="G82" s="95">
        <v>0</v>
      </c>
      <c r="H82" s="95">
        <v>0</v>
      </c>
      <c r="I82" s="95">
        <v>0</v>
      </c>
      <c r="J82" s="97">
        <v>42417</v>
      </c>
      <c r="K82" s="95">
        <v>0</v>
      </c>
      <c r="L82" s="97">
        <v>42417</v>
      </c>
      <c r="N82" s="85"/>
    </row>
    <row r="83" spans="1:14" s="84" customFormat="1" ht="13.5" thickBot="1" x14ac:dyDescent="0.35">
      <c r="A83" s="95"/>
      <c r="B83" s="96" t="s">
        <v>162</v>
      </c>
      <c r="C83" s="95"/>
      <c r="D83" s="95">
        <v>0</v>
      </c>
      <c r="E83" s="95">
        <v>0</v>
      </c>
      <c r="F83" s="95">
        <v>0</v>
      </c>
      <c r="G83" s="95">
        <v>0</v>
      </c>
      <c r="H83" s="97">
        <v>8097</v>
      </c>
      <c r="I83" s="97">
        <v>19146</v>
      </c>
      <c r="J83" s="97">
        <v>22200</v>
      </c>
      <c r="K83" s="97">
        <v>19153</v>
      </c>
      <c r="L83" s="97">
        <v>68596</v>
      </c>
      <c r="N83" s="85"/>
    </row>
    <row r="84" spans="1:14" s="84" customFormat="1" ht="13.5" thickBot="1" x14ac:dyDescent="0.35">
      <c r="A84" s="95"/>
      <c r="B84" s="96" t="s">
        <v>152</v>
      </c>
      <c r="C84" s="95"/>
      <c r="D84" s="95">
        <v>0</v>
      </c>
      <c r="E84" s="95">
        <v>0</v>
      </c>
      <c r="F84" s="97">
        <v>1278</v>
      </c>
      <c r="G84" s="97">
        <v>4672</v>
      </c>
      <c r="H84" s="97">
        <v>3101</v>
      </c>
      <c r="I84" s="95">
        <v>0</v>
      </c>
      <c r="J84" s="95">
        <v>0</v>
      </c>
      <c r="K84" s="95">
        <v>0</v>
      </c>
      <c r="L84" s="97">
        <v>9051</v>
      </c>
      <c r="N84" s="85"/>
    </row>
    <row r="85" spans="1:14" s="84" customFormat="1" ht="13.5" thickBot="1" x14ac:dyDescent="0.35">
      <c r="A85" s="95"/>
      <c r="B85" s="96" t="s">
        <v>153</v>
      </c>
      <c r="C85" s="95"/>
      <c r="D85" s="95">
        <v>0</v>
      </c>
      <c r="E85" s="95">
        <v>0</v>
      </c>
      <c r="F85" s="95">
        <v>0</v>
      </c>
      <c r="G85" s="95">
        <v>0</v>
      </c>
      <c r="H85" s="95">
        <v>0</v>
      </c>
      <c r="I85" s="95">
        <v>0</v>
      </c>
      <c r="J85" s="95">
        <v>0</v>
      </c>
      <c r="K85" s="97">
        <v>40830</v>
      </c>
      <c r="L85" s="97">
        <v>40830</v>
      </c>
      <c r="N85" s="85"/>
    </row>
    <row r="86" spans="1:14" s="84" customFormat="1" ht="13.5" thickBot="1" x14ac:dyDescent="0.35">
      <c r="A86" s="95"/>
      <c r="B86" s="96" t="s">
        <v>138</v>
      </c>
      <c r="C86" s="95"/>
      <c r="D86" s="95">
        <v>0</v>
      </c>
      <c r="E86" s="97">
        <v>9342</v>
      </c>
      <c r="F86" s="95">
        <v>927</v>
      </c>
      <c r="G86" s="95">
        <v>0</v>
      </c>
      <c r="H86" s="95">
        <v>0</v>
      </c>
      <c r="I86" s="95">
        <v>0</v>
      </c>
      <c r="J86" s="97">
        <v>5311</v>
      </c>
      <c r="K86" s="97">
        <v>11386</v>
      </c>
      <c r="L86" s="97">
        <v>26966</v>
      </c>
      <c r="N86" s="85"/>
    </row>
    <row r="87" spans="1:14" s="84" customFormat="1" ht="13.5" thickBot="1" x14ac:dyDescent="0.35">
      <c r="A87" s="95"/>
      <c r="B87" s="96" t="s">
        <v>139</v>
      </c>
      <c r="C87" s="95"/>
      <c r="D87" s="95">
        <v>0</v>
      </c>
      <c r="E87" s="95">
        <v>0</v>
      </c>
      <c r="F87" s="95">
        <v>0</v>
      </c>
      <c r="G87" s="95">
        <v>0</v>
      </c>
      <c r="H87" s="97">
        <v>90990</v>
      </c>
      <c r="I87" s="97">
        <v>45996</v>
      </c>
      <c r="J87" s="97">
        <v>182994</v>
      </c>
      <c r="K87" s="97">
        <v>135994</v>
      </c>
      <c r="L87" s="97">
        <v>455974</v>
      </c>
      <c r="N87" s="85"/>
    </row>
    <row r="88" spans="1:14" s="84" customFormat="1" ht="13.5" thickBot="1" x14ac:dyDescent="0.35">
      <c r="A88" s="95"/>
      <c r="B88" s="96" t="s">
        <v>146</v>
      </c>
      <c r="C88" s="95"/>
      <c r="D88" s="95">
        <v>0</v>
      </c>
      <c r="E88" s="95">
        <v>0</v>
      </c>
      <c r="F88" s="95">
        <v>0</v>
      </c>
      <c r="G88" s="97">
        <v>43399</v>
      </c>
      <c r="H88" s="97">
        <v>42133</v>
      </c>
      <c r="I88" s="97">
        <v>142572</v>
      </c>
      <c r="J88" s="97">
        <v>169223</v>
      </c>
      <c r="K88" s="97">
        <v>285236</v>
      </c>
      <c r="L88" s="97">
        <v>682563</v>
      </c>
      <c r="N88" s="85"/>
    </row>
    <row r="89" spans="1:14" s="84" customFormat="1" ht="13.5" thickBot="1" x14ac:dyDescent="0.35">
      <c r="A89" s="95"/>
      <c r="B89" s="96" t="s">
        <v>223</v>
      </c>
      <c r="C89" s="95"/>
      <c r="D89" s="95">
        <v>0</v>
      </c>
      <c r="E89" s="95">
        <v>0</v>
      </c>
      <c r="F89" s="95">
        <v>0</v>
      </c>
      <c r="G89" s="97">
        <v>93746</v>
      </c>
      <c r="H89" s="97">
        <v>663027</v>
      </c>
      <c r="I89" s="97">
        <v>460895</v>
      </c>
      <c r="J89" s="97">
        <v>603473</v>
      </c>
      <c r="K89" s="97">
        <v>684695</v>
      </c>
      <c r="L89" s="97">
        <v>2505836</v>
      </c>
      <c r="N89" s="85"/>
    </row>
    <row r="90" spans="1:14" s="84" customFormat="1" ht="13.5" thickBot="1" x14ac:dyDescent="0.35">
      <c r="A90" s="95"/>
      <c r="B90" s="96" t="s">
        <v>163</v>
      </c>
      <c r="C90" s="95"/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7">
        <v>9252</v>
      </c>
      <c r="J90" s="97">
        <v>4063</v>
      </c>
      <c r="K90" s="97">
        <v>3177</v>
      </c>
      <c r="L90" s="97">
        <v>16492</v>
      </c>
      <c r="N90" s="85"/>
    </row>
    <row r="91" spans="1:14" s="84" customFormat="1" ht="13.5" thickBot="1" x14ac:dyDescent="0.35">
      <c r="A91" s="95"/>
      <c r="B91" s="96" t="s">
        <v>155</v>
      </c>
      <c r="C91" s="95"/>
      <c r="D91" s="95">
        <v>0</v>
      </c>
      <c r="E91" s="95">
        <v>0</v>
      </c>
      <c r="F91" s="95">
        <v>0</v>
      </c>
      <c r="G91" s="95">
        <v>0</v>
      </c>
      <c r="H91" s="95">
        <v>0</v>
      </c>
      <c r="I91" s="95">
        <v>0</v>
      </c>
      <c r="J91" s="95">
        <v>0</v>
      </c>
      <c r="K91" s="97">
        <v>1512</v>
      </c>
      <c r="L91" s="97">
        <v>1512</v>
      </c>
      <c r="N91" s="85"/>
    </row>
    <row r="92" spans="1:14" s="84" customFormat="1" ht="13.5" thickBot="1" x14ac:dyDescent="0.35">
      <c r="A92" s="95"/>
      <c r="B92" s="96" t="s">
        <v>164</v>
      </c>
      <c r="C92" s="95"/>
      <c r="D92" s="95">
        <v>0</v>
      </c>
      <c r="E92" s="95">
        <v>0</v>
      </c>
      <c r="F92" s="95">
        <v>0</v>
      </c>
      <c r="G92" s="95">
        <v>850</v>
      </c>
      <c r="H92" s="95">
        <v>0</v>
      </c>
      <c r="I92" s="97">
        <v>15759</v>
      </c>
      <c r="J92" s="97">
        <v>17078</v>
      </c>
      <c r="K92" s="97">
        <v>30830</v>
      </c>
      <c r="L92" s="97">
        <v>64517</v>
      </c>
      <c r="N92" s="85"/>
    </row>
    <row r="93" spans="1:14" s="84" customFormat="1" ht="13.5" thickBot="1" x14ac:dyDescent="0.35">
      <c r="A93" s="95"/>
      <c r="B93" s="96" t="s">
        <v>184</v>
      </c>
      <c r="C93" s="95"/>
      <c r="D93" s="95">
        <v>0</v>
      </c>
      <c r="E93" s="95">
        <v>0</v>
      </c>
      <c r="F93" s="95">
        <v>0</v>
      </c>
      <c r="G93" s="95">
        <v>0</v>
      </c>
      <c r="H93" s="97">
        <v>5705</v>
      </c>
      <c r="I93" s="95">
        <v>0</v>
      </c>
      <c r="J93" s="97">
        <v>7820</v>
      </c>
      <c r="K93" s="95">
        <v>0</v>
      </c>
      <c r="L93" s="97">
        <v>13525</v>
      </c>
      <c r="N93" s="85"/>
    </row>
    <row r="94" spans="1:14" s="84" customFormat="1" ht="13.5" thickBot="1" x14ac:dyDescent="0.35">
      <c r="A94" s="95"/>
      <c r="B94" s="96" t="s">
        <v>141</v>
      </c>
      <c r="C94" s="95"/>
      <c r="D94" s="95">
        <v>0</v>
      </c>
      <c r="E94" s="95">
        <v>0</v>
      </c>
      <c r="F94" s="95">
        <v>0</v>
      </c>
      <c r="G94" s="95">
        <v>0</v>
      </c>
      <c r="H94" s="97">
        <v>15676</v>
      </c>
      <c r="I94" s="95">
        <v>13</v>
      </c>
      <c r="J94" s="97">
        <v>15084</v>
      </c>
      <c r="K94" s="97">
        <v>14758</v>
      </c>
      <c r="L94" s="97">
        <v>45531</v>
      </c>
      <c r="N94" s="85"/>
    </row>
    <row r="95" spans="1:14" s="84" customFormat="1" ht="13.5" thickBot="1" x14ac:dyDescent="0.35">
      <c r="A95" s="95"/>
      <c r="B95" s="96" t="s">
        <v>156</v>
      </c>
      <c r="C95" s="95"/>
      <c r="D95" s="97">
        <v>9500</v>
      </c>
      <c r="E95" s="97">
        <v>9458</v>
      </c>
      <c r="F95" s="97">
        <v>15208</v>
      </c>
      <c r="G95" s="97">
        <v>31413</v>
      </c>
      <c r="H95" s="97">
        <v>47982</v>
      </c>
      <c r="I95" s="97">
        <v>25460</v>
      </c>
      <c r="J95" s="97">
        <v>37416</v>
      </c>
      <c r="K95" s="97">
        <v>64208</v>
      </c>
      <c r="L95" s="97">
        <v>240645</v>
      </c>
      <c r="N95" s="85"/>
    </row>
    <row r="96" spans="1:14" s="84" customFormat="1" ht="13.5" thickBot="1" x14ac:dyDescent="0.35">
      <c r="A96" s="95"/>
      <c r="B96" s="96" t="s">
        <v>212</v>
      </c>
      <c r="C96" s="95"/>
      <c r="D96" s="95">
        <v>0</v>
      </c>
      <c r="E96" s="95">
        <v>0</v>
      </c>
      <c r="F96" s="95">
        <v>0</v>
      </c>
      <c r="G96" s="95">
        <v>0</v>
      </c>
      <c r="H96" s="97">
        <v>10150</v>
      </c>
      <c r="I96" s="95">
        <v>0</v>
      </c>
      <c r="J96" s="95">
        <v>0</v>
      </c>
      <c r="K96" s="95">
        <v>0</v>
      </c>
      <c r="L96" s="97">
        <v>10150</v>
      </c>
      <c r="N96" s="85"/>
    </row>
    <row r="97" spans="1:14" s="84" customFormat="1" ht="13.5" thickBot="1" x14ac:dyDescent="0.35">
      <c r="A97" s="95"/>
      <c r="B97" s="96" t="s">
        <v>142</v>
      </c>
      <c r="C97" s="95"/>
      <c r="D97" s="95">
        <v>0</v>
      </c>
      <c r="E97" s="95">
        <v>0</v>
      </c>
      <c r="F97" s="95">
        <v>0</v>
      </c>
      <c r="G97" s="95">
        <v>0</v>
      </c>
      <c r="H97" s="97">
        <v>43927</v>
      </c>
      <c r="I97" s="97">
        <v>33795</v>
      </c>
      <c r="J97" s="97">
        <v>8219</v>
      </c>
      <c r="K97" s="97">
        <v>32332</v>
      </c>
      <c r="L97" s="97">
        <v>118273</v>
      </c>
      <c r="N97" s="85"/>
    </row>
    <row r="98" spans="1:14" s="84" customFormat="1" ht="13.5" thickBot="1" x14ac:dyDescent="0.35">
      <c r="A98" s="92" t="s">
        <v>106</v>
      </c>
      <c r="B98" s="93"/>
      <c r="C98" s="94">
        <v>25279850</v>
      </c>
      <c r="D98" s="94">
        <v>2022917</v>
      </c>
      <c r="E98" s="94">
        <v>1447387</v>
      </c>
      <c r="F98" s="94">
        <v>2154049</v>
      </c>
      <c r="G98" s="94">
        <v>1967951</v>
      </c>
      <c r="H98" s="94">
        <v>1943254</v>
      </c>
      <c r="I98" s="94">
        <v>1268950</v>
      </c>
      <c r="J98" s="94">
        <v>1619032</v>
      </c>
      <c r="K98" s="94">
        <v>2082471</v>
      </c>
      <c r="L98" s="94">
        <v>14506011</v>
      </c>
      <c r="N98" s="85"/>
    </row>
    <row r="99" spans="1:14" s="84" customFormat="1" ht="13.5" thickBot="1" x14ac:dyDescent="0.35">
      <c r="A99" s="95"/>
      <c r="B99" s="96" t="s">
        <v>183</v>
      </c>
      <c r="C99" s="95"/>
      <c r="D99" s="97">
        <v>119414</v>
      </c>
      <c r="E99" s="97">
        <v>45160</v>
      </c>
      <c r="F99" s="97">
        <v>120930</v>
      </c>
      <c r="G99" s="97">
        <v>85749</v>
      </c>
      <c r="H99" s="97">
        <v>209412</v>
      </c>
      <c r="I99" s="97">
        <v>68189</v>
      </c>
      <c r="J99" s="97">
        <v>72616</v>
      </c>
      <c r="K99" s="97">
        <v>108831</v>
      </c>
      <c r="L99" s="97">
        <v>830301</v>
      </c>
      <c r="N99" s="85"/>
    </row>
    <row r="100" spans="1:14" s="84" customFormat="1" ht="13.5" thickBot="1" x14ac:dyDescent="0.35">
      <c r="A100" s="95"/>
      <c r="B100" s="96" t="s">
        <v>157</v>
      </c>
      <c r="C100" s="95"/>
      <c r="D100" s="97">
        <v>82421</v>
      </c>
      <c r="E100" s="97">
        <v>29766</v>
      </c>
      <c r="F100" s="97">
        <v>1505</v>
      </c>
      <c r="G100" s="97">
        <v>1536</v>
      </c>
      <c r="H100" s="97">
        <v>3122</v>
      </c>
      <c r="I100" s="97">
        <v>1822</v>
      </c>
      <c r="J100" s="97">
        <v>27644</v>
      </c>
      <c r="K100" s="97">
        <v>3247</v>
      </c>
      <c r="L100" s="97">
        <v>151063</v>
      </c>
      <c r="N100" s="85"/>
    </row>
    <row r="101" spans="1:14" s="84" customFormat="1" ht="13.5" thickBot="1" x14ac:dyDescent="0.35">
      <c r="A101" s="95"/>
      <c r="B101" s="96" t="s">
        <v>158</v>
      </c>
      <c r="C101" s="95"/>
      <c r="D101" s="97">
        <v>14987</v>
      </c>
      <c r="E101" s="97">
        <v>23030</v>
      </c>
      <c r="F101" s="97">
        <v>14239</v>
      </c>
      <c r="G101" s="97">
        <v>17863</v>
      </c>
      <c r="H101" s="97">
        <v>16586</v>
      </c>
      <c r="I101" s="97">
        <v>15041</v>
      </c>
      <c r="J101" s="97">
        <v>42182</v>
      </c>
      <c r="K101" s="97">
        <v>27633</v>
      </c>
      <c r="L101" s="97">
        <v>171561</v>
      </c>
      <c r="N101" s="85"/>
    </row>
    <row r="102" spans="1:14" s="84" customFormat="1" ht="13.5" thickBot="1" x14ac:dyDescent="0.35">
      <c r="A102" s="95"/>
      <c r="B102" s="96" t="s">
        <v>159</v>
      </c>
      <c r="C102" s="95"/>
      <c r="D102" s="95">
        <v>0</v>
      </c>
      <c r="E102" s="97">
        <v>34450</v>
      </c>
      <c r="F102" s="97">
        <v>16698</v>
      </c>
      <c r="G102" s="97">
        <v>52461</v>
      </c>
      <c r="H102" s="97">
        <v>3573</v>
      </c>
      <c r="I102" s="97">
        <v>18457</v>
      </c>
      <c r="J102" s="97">
        <v>49316</v>
      </c>
      <c r="K102" s="97">
        <v>31020</v>
      </c>
      <c r="L102" s="97">
        <v>205975</v>
      </c>
      <c r="N102" s="85"/>
    </row>
    <row r="103" spans="1:14" s="84" customFormat="1" ht="13.5" thickBot="1" x14ac:dyDescent="0.35">
      <c r="A103" s="95"/>
      <c r="B103" s="96" t="s">
        <v>143</v>
      </c>
      <c r="C103" s="95"/>
      <c r="D103" s="97">
        <v>283054</v>
      </c>
      <c r="E103" s="97">
        <v>224701</v>
      </c>
      <c r="F103" s="97">
        <v>338570</v>
      </c>
      <c r="G103" s="97">
        <v>163903</v>
      </c>
      <c r="H103" s="97">
        <v>238711</v>
      </c>
      <c r="I103" s="97">
        <v>237355</v>
      </c>
      <c r="J103" s="97">
        <v>246208</v>
      </c>
      <c r="K103" s="97">
        <v>345550</v>
      </c>
      <c r="L103" s="97">
        <v>2078052</v>
      </c>
      <c r="N103" s="85"/>
    </row>
    <row r="104" spans="1:14" s="84" customFormat="1" ht="13.5" thickBot="1" x14ac:dyDescent="0.35">
      <c r="A104" s="95"/>
      <c r="B104" s="96" t="s">
        <v>160</v>
      </c>
      <c r="C104" s="95"/>
      <c r="D104" s="97">
        <v>25919</v>
      </c>
      <c r="E104" s="97">
        <v>12079</v>
      </c>
      <c r="F104" s="97">
        <v>13489</v>
      </c>
      <c r="G104" s="95">
        <v>0</v>
      </c>
      <c r="H104" s="95">
        <v>0</v>
      </c>
      <c r="I104" s="97">
        <v>6691</v>
      </c>
      <c r="J104" s="95">
        <v>0</v>
      </c>
      <c r="K104" s="97">
        <v>12399</v>
      </c>
      <c r="L104" s="97">
        <v>70577</v>
      </c>
      <c r="N104" s="85"/>
    </row>
    <row r="105" spans="1:14" s="84" customFormat="1" ht="13.5" thickBot="1" x14ac:dyDescent="0.35">
      <c r="A105" s="95"/>
      <c r="B105" s="96" t="s">
        <v>161</v>
      </c>
      <c r="C105" s="95"/>
      <c r="D105" s="97">
        <v>33045</v>
      </c>
      <c r="E105" s="97">
        <v>31687</v>
      </c>
      <c r="F105" s="97">
        <v>2892</v>
      </c>
      <c r="G105" s="97">
        <v>8682</v>
      </c>
      <c r="H105" s="97">
        <v>4216</v>
      </c>
      <c r="I105" s="95">
        <v>0</v>
      </c>
      <c r="J105" s="97">
        <v>18657</v>
      </c>
      <c r="K105" s="97">
        <v>56581</v>
      </c>
      <c r="L105" s="97">
        <v>155760</v>
      </c>
      <c r="N105" s="85"/>
    </row>
    <row r="106" spans="1:14" s="84" customFormat="1" ht="13.5" thickBot="1" x14ac:dyDescent="0.35">
      <c r="A106" s="95"/>
      <c r="B106" s="96" t="s">
        <v>136</v>
      </c>
      <c r="C106" s="95"/>
      <c r="D106" s="97">
        <v>471355</v>
      </c>
      <c r="E106" s="97">
        <v>312156</v>
      </c>
      <c r="F106" s="97">
        <v>442694</v>
      </c>
      <c r="G106" s="97">
        <v>509038</v>
      </c>
      <c r="H106" s="97">
        <v>392604</v>
      </c>
      <c r="I106" s="97">
        <v>221999</v>
      </c>
      <c r="J106" s="97">
        <v>406395</v>
      </c>
      <c r="K106" s="97">
        <v>451936</v>
      </c>
      <c r="L106" s="97">
        <v>3208177</v>
      </c>
      <c r="N106" s="85"/>
    </row>
    <row r="107" spans="1:14" s="84" customFormat="1" ht="13.5" thickBot="1" x14ac:dyDescent="0.35">
      <c r="A107" s="95"/>
      <c r="B107" s="96" t="s">
        <v>137</v>
      </c>
      <c r="C107" s="95"/>
      <c r="D107" s="97">
        <v>123653</v>
      </c>
      <c r="E107" s="97">
        <v>50031</v>
      </c>
      <c r="F107" s="97">
        <v>122643</v>
      </c>
      <c r="G107" s="97">
        <v>100745</v>
      </c>
      <c r="H107" s="97">
        <v>119967</v>
      </c>
      <c r="I107" s="97">
        <v>62555</v>
      </c>
      <c r="J107" s="97">
        <v>131671</v>
      </c>
      <c r="K107" s="97">
        <v>101949</v>
      </c>
      <c r="L107" s="97">
        <v>813214</v>
      </c>
      <c r="N107" s="85"/>
    </row>
    <row r="108" spans="1:14" s="84" customFormat="1" ht="13.5" thickBot="1" x14ac:dyDescent="0.35">
      <c r="A108" s="95"/>
      <c r="B108" s="96" t="s">
        <v>162</v>
      </c>
      <c r="C108" s="95"/>
      <c r="D108" s="97">
        <v>22977</v>
      </c>
      <c r="E108" s="97">
        <v>29890</v>
      </c>
      <c r="F108" s="97">
        <v>5924</v>
      </c>
      <c r="G108" s="97">
        <v>4529</v>
      </c>
      <c r="H108" s="97">
        <v>3052</v>
      </c>
      <c r="I108" s="97">
        <v>5203</v>
      </c>
      <c r="J108" s="97">
        <v>15299</v>
      </c>
      <c r="K108" s="97">
        <v>29761</v>
      </c>
      <c r="L108" s="97">
        <v>116635</v>
      </c>
      <c r="N108" s="85"/>
    </row>
    <row r="109" spans="1:14" s="84" customFormat="1" ht="13.5" thickBot="1" x14ac:dyDescent="0.35">
      <c r="A109" s="95"/>
      <c r="B109" s="96" t="s">
        <v>153</v>
      </c>
      <c r="C109" s="95"/>
      <c r="D109" s="97">
        <v>208281</v>
      </c>
      <c r="E109" s="97">
        <v>180235</v>
      </c>
      <c r="F109" s="97">
        <v>457987</v>
      </c>
      <c r="G109" s="97">
        <v>362185</v>
      </c>
      <c r="H109" s="97">
        <v>268726</v>
      </c>
      <c r="I109" s="97">
        <v>143350</v>
      </c>
      <c r="J109" s="97">
        <v>106089</v>
      </c>
      <c r="K109" s="97">
        <v>199396</v>
      </c>
      <c r="L109" s="97">
        <v>1926249</v>
      </c>
      <c r="N109" s="85"/>
    </row>
    <row r="110" spans="1:14" s="84" customFormat="1" ht="13.5" thickBot="1" x14ac:dyDescent="0.35">
      <c r="A110" s="95"/>
      <c r="B110" s="96" t="s">
        <v>138</v>
      </c>
      <c r="C110" s="95"/>
      <c r="D110" s="97">
        <v>257167</v>
      </c>
      <c r="E110" s="97">
        <v>170991</v>
      </c>
      <c r="F110" s="97">
        <v>232172</v>
      </c>
      <c r="G110" s="97">
        <v>198493</v>
      </c>
      <c r="H110" s="97">
        <v>165537</v>
      </c>
      <c r="I110" s="97">
        <v>247053</v>
      </c>
      <c r="J110" s="97">
        <v>168835</v>
      </c>
      <c r="K110" s="97">
        <v>221579</v>
      </c>
      <c r="L110" s="97">
        <v>1661827</v>
      </c>
      <c r="N110" s="85"/>
    </row>
    <row r="111" spans="1:14" s="84" customFormat="1" ht="13.5" thickBot="1" x14ac:dyDescent="0.35">
      <c r="A111" s="95"/>
      <c r="B111" s="96" t="s">
        <v>139</v>
      </c>
      <c r="C111" s="95"/>
      <c r="D111" s="97">
        <v>182738</v>
      </c>
      <c r="E111" s="97">
        <v>34106</v>
      </c>
      <c r="F111" s="97">
        <v>154469</v>
      </c>
      <c r="G111" s="97">
        <v>167084</v>
      </c>
      <c r="H111" s="97">
        <v>247300</v>
      </c>
      <c r="I111" s="97">
        <v>37612</v>
      </c>
      <c r="J111" s="97">
        <v>45799</v>
      </c>
      <c r="K111" s="97">
        <v>111811</v>
      </c>
      <c r="L111" s="97">
        <v>980919</v>
      </c>
      <c r="N111" s="85"/>
    </row>
    <row r="112" spans="1:14" s="84" customFormat="1" ht="13.5" thickBot="1" x14ac:dyDescent="0.35">
      <c r="A112" s="95"/>
      <c r="B112" s="96" t="s">
        <v>146</v>
      </c>
      <c r="C112" s="95"/>
      <c r="D112" s="97">
        <v>115832</v>
      </c>
      <c r="E112" s="97">
        <v>159432</v>
      </c>
      <c r="F112" s="97">
        <v>135099</v>
      </c>
      <c r="G112" s="97">
        <v>194426</v>
      </c>
      <c r="H112" s="97">
        <v>206293</v>
      </c>
      <c r="I112" s="97">
        <v>170016</v>
      </c>
      <c r="J112" s="97">
        <v>202461</v>
      </c>
      <c r="K112" s="97">
        <v>303965</v>
      </c>
      <c r="L112" s="97">
        <v>1487524</v>
      </c>
      <c r="N112" s="85"/>
    </row>
    <row r="113" spans="1:23" s="84" customFormat="1" ht="13.5" thickBot="1" x14ac:dyDescent="0.35">
      <c r="A113" s="95"/>
      <c r="B113" s="96" t="s">
        <v>163</v>
      </c>
      <c r="C113" s="95"/>
      <c r="D113" s="97">
        <v>17267</v>
      </c>
      <c r="E113" s="97">
        <v>41028</v>
      </c>
      <c r="F113" s="97">
        <v>43082</v>
      </c>
      <c r="G113" s="97">
        <v>25804</v>
      </c>
      <c r="H113" s="97">
        <v>34439</v>
      </c>
      <c r="I113" s="97">
        <v>21523</v>
      </c>
      <c r="J113" s="97">
        <v>29923</v>
      </c>
      <c r="K113" s="97">
        <v>20882</v>
      </c>
      <c r="L113" s="97">
        <v>233948</v>
      </c>
      <c r="N113" s="85"/>
    </row>
    <row r="114" spans="1:23" s="84" customFormat="1" ht="13.5" thickBot="1" x14ac:dyDescent="0.35">
      <c r="A114" s="95"/>
      <c r="B114" s="96" t="s">
        <v>155</v>
      </c>
      <c r="C114" s="95"/>
      <c r="D114" s="95">
        <v>22</v>
      </c>
      <c r="E114" s="95">
        <v>27</v>
      </c>
      <c r="F114" s="95">
        <v>33</v>
      </c>
      <c r="G114" s="95">
        <v>142</v>
      </c>
      <c r="H114" s="97">
        <v>6247</v>
      </c>
      <c r="I114" s="95">
        <v>103</v>
      </c>
      <c r="J114" s="95">
        <v>54</v>
      </c>
      <c r="K114" s="97">
        <v>2950</v>
      </c>
      <c r="L114" s="97">
        <v>9578</v>
      </c>
      <c r="N114" s="85"/>
    </row>
    <row r="115" spans="1:23" s="84" customFormat="1" ht="13.5" thickBot="1" x14ac:dyDescent="0.35">
      <c r="A115" s="95"/>
      <c r="B115" s="96" t="s">
        <v>164</v>
      </c>
      <c r="C115" s="95"/>
      <c r="D115" s="97">
        <v>64785</v>
      </c>
      <c r="E115" s="97">
        <v>61767</v>
      </c>
      <c r="F115" s="97">
        <v>51623</v>
      </c>
      <c r="G115" s="97">
        <v>73940</v>
      </c>
      <c r="H115" s="97">
        <v>23469</v>
      </c>
      <c r="I115" s="97">
        <v>11981</v>
      </c>
      <c r="J115" s="97">
        <v>55883</v>
      </c>
      <c r="K115" s="97">
        <v>51679</v>
      </c>
      <c r="L115" s="97">
        <v>395127</v>
      </c>
      <c r="N115" s="85"/>
    </row>
    <row r="116" spans="1:23" s="84" customFormat="1" ht="13.5" thickBot="1" x14ac:dyDescent="0.35">
      <c r="A116" s="95"/>
      <c r="B116" s="96" t="s">
        <v>184</v>
      </c>
      <c r="C116" s="95"/>
      <c r="D116" s="95">
        <v>0</v>
      </c>
      <c r="E116" s="97">
        <v>6851</v>
      </c>
      <c r="F116" s="95">
        <v>0</v>
      </c>
      <c r="G116" s="97">
        <v>1371</v>
      </c>
      <c r="H116" s="95">
        <v>0</v>
      </c>
      <c r="I116" s="95">
        <v>0</v>
      </c>
      <c r="J116" s="95">
        <v>0</v>
      </c>
      <c r="K116" s="97">
        <v>1302</v>
      </c>
      <c r="L116" s="97">
        <v>9524</v>
      </c>
      <c r="N116" s="85"/>
    </row>
    <row r="117" spans="1:23" s="84" customFormat="1" ht="13.5" thickBot="1" x14ac:dyDescent="0.35">
      <c r="A117" s="92" t="s">
        <v>144</v>
      </c>
      <c r="B117" s="93"/>
      <c r="C117" s="94">
        <v>201635</v>
      </c>
      <c r="D117" s="94">
        <v>36200</v>
      </c>
      <c r="E117" s="94">
        <v>38963</v>
      </c>
      <c r="F117" s="94">
        <v>23356</v>
      </c>
      <c r="G117" s="94">
        <v>14796</v>
      </c>
      <c r="H117" s="94">
        <v>4845</v>
      </c>
      <c r="I117" s="94">
        <v>16934</v>
      </c>
      <c r="J117" s="94">
        <v>4567</v>
      </c>
      <c r="K117" s="92">
        <v>0</v>
      </c>
      <c r="L117" s="94">
        <v>139661</v>
      </c>
      <c r="N117" s="85"/>
    </row>
    <row r="118" spans="1:23" s="84" customFormat="1" ht="13.5" thickBot="1" x14ac:dyDescent="0.35">
      <c r="A118" s="95"/>
      <c r="B118" s="96" t="s">
        <v>185</v>
      </c>
      <c r="C118" s="95"/>
      <c r="D118" s="97">
        <v>2628</v>
      </c>
      <c r="E118" s="97">
        <v>2898</v>
      </c>
      <c r="F118" s="97">
        <v>3867</v>
      </c>
      <c r="G118" s="95">
        <v>0</v>
      </c>
      <c r="H118" s="95">
        <v>0</v>
      </c>
      <c r="I118" s="95">
        <v>0</v>
      </c>
      <c r="J118" s="95">
        <v>0</v>
      </c>
      <c r="K118" s="95">
        <v>0</v>
      </c>
      <c r="L118" s="97">
        <v>9393</v>
      </c>
      <c r="N118" s="85"/>
    </row>
    <row r="119" spans="1:23" s="84" customFormat="1" ht="13.5" thickBot="1" x14ac:dyDescent="0.35">
      <c r="A119" s="95"/>
      <c r="B119" s="96" t="s">
        <v>165</v>
      </c>
      <c r="C119" s="95"/>
      <c r="D119" s="97">
        <v>15604</v>
      </c>
      <c r="E119" s="97">
        <v>17552</v>
      </c>
      <c r="F119" s="97">
        <v>19489</v>
      </c>
      <c r="G119" s="95">
        <v>0</v>
      </c>
      <c r="H119" s="97">
        <v>4845</v>
      </c>
      <c r="I119" s="95">
        <v>0</v>
      </c>
      <c r="J119" s="97">
        <v>4567</v>
      </c>
      <c r="K119" s="95">
        <v>0</v>
      </c>
      <c r="L119" s="97">
        <v>62057</v>
      </c>
      <c r="N119" s="85"/>
    </row>
    <row r="120" spans="1:23" s="84" customFormat="1" ht="13.5" thickBot="1" x14ac:dyDescent="0.35">
      <c r="A120" s="95"/>
      <c r="B120" s="96" t="s">
        <v>223</v>
      </c>
      <c r="C120" s="95"/>
      <c r="D120" s="95">
        <v>0</v>
      </c>
      <c r="E120" s="95">
        <v>0</v>
      </c>
      <c r="F120" s="95">
        <v>0</v>
      </c>
      <c r="G120" s="97">
        <v>9500</v>
      </c>
      <c r="H120" s="95">
        <v>0</v>
      </c>
      <c r="I120" s="95">
        <v>0</v>
      </c>
      <c r="J120" s="95">
        <v>0</v>
      </c>
      <c r="K120" s="95">
        <v>0</v>
      </c>
      <c r="L120" s="97">
        <v>9500</v>
      </c>
      <c r="N120" s="85"/>
    </row>
    <row r="121" spans="1:23" s="84" customFormat="1" ht="13.5" thickBot="1" x14ac:dyDescent="0.35">
      <c r="A121" s="95"/>
      <c r="B121" s="96" t="s">
        <v>156</v>
      </c>
      <c r="C121" s="95"/>
      <c r="D121" s="97">
        <v>17968</v>
      </c>
      <c r="E121" s="97">
        <v>18513</v>
      </c>
      <c r="F121" s="95">
        <v>0</v>
      </c>
      <c r="G121" s="97">
        <v>5296</v>
      </c>
      <c r="H121" s="95">
        <v>0</v>
      </c>
      <c r="I121" s="97">
        <v>16934</v>
      </c>
      <c r="J121" s="95">
        <v>0</v>
      </c>
      <c r="K121" s="95">
        <v>0</v>
      </c>
      <c r="L121" s="97">
        <v>58711</v>
      </c>
      <c r="N121" s="85"/>
    </row>
    <row r="122" spans="1:23" s="84" customFormat="1" ht="13.5" thickBot="1" x14ac:dyDescent="0.35">
      <c r="A122" s="92" t="s">
        <v>105</v>
      </c>
      <c r="B122" s="93"/>
      <c r="C122" s="94">
        <v>22845374</v>
      </c>
      <c r="D122" s="94">
        <v>207861</v>
      </c>
      <c r="E122" s="94">
        <v>221065</v>
      </c>
      <c r="F122" s="94">
        <v>262496</v>
      </c>
      <c r="G122" s="94">
        <v>184514</v>
      </c>
      <c r="H122" s="94">
        <v>188653</v>
      </c>
      <c r="I122" s="94">
        <v>116610</v>
      </c>
      <c r="J122" s="94">
        <v>180717</v>
      </c>
      <c r="K122" s="94">
        <v>276147</v>
      </c>
      <c r="L122" s="94">
        <v>1638063</v>
      </c>
      <c r="N122" s="85"/>
    </row>
    <row r="123" spans="1:23" s="84" customFormat="1" ht="13.5" thickBot="1" x14ac:dyDescent="0.35">
      <c r="A123" s="95"/>
      <c r="B123" s="96" t="s">
        <v>251</v>
      </c>
      <c r="C123" s="97">
        <v>100000</v>
      </c>
      <c r="D123" s="95">
        <v>0</v>
      </c>
      <c r="E123" s="95">
        <v>0</v>
      </c>
      <c r="F123" s="97">
        <v>2500</v>
      </c>
      <c r="G123" s="97">
        <v>3066</v>
      </c>
      <c r="H123" s="95">
        <v>0</v>
      </c>
      <c r="I123" s="97">
        <v>1230</v>
      </c>
      <c r="J123" s="97">
        <v>1500</v>
      </c>
      <c r="K123" s="95">
        <v>0</v>
      </c>
      <c r="L123" s="97">
        <v>8296</v>
      </c>
      <c r="N123" s="85"/>
    </row>
    <row r="124" spans="1:23" s="84" customFormat="1" ht="13.5" thickBot="1" x14ac:dyDescent="0.35">
      <c r="A124" s="95"/>
      <c r="B124" s="96" t="s">
        <v>227</v>
      </c>
      <c r="C124" s="97">
        <v>3050000</v>
      </c>
      <c r="D124" s="95">
        <v>0</v>
      </c>
      <c r="E124" s="95">
        <v>0</v>
      </c>
      <c r="F124" s="95">
        <v>0</v>
      </c>
      <c r="G124" s="95">
        <v>0</v>
      </c>
      <c r="H124" s="95">
        <v>0</v>
      </c>
      <c r="I124" s="95">
        <v>0</v>
      </c>
      <c r="J124" s="95">
        <v>0</v>
      </c>
      <c r="K124" s="95">
        <v>0</v>
      </c>
      <c r="L124" s="95">
        <v>0</v>
      </c>
      <c r="N124" s="85"/>
    </row>
    <row r="125" spans="1:23" s="84" customFormat="1" ht="13.5" thickBot="1" x14ac:dyDescent="0.35">
      <c r="A125" s="95"/>
      <c r="B125" s="96" t="s">
        <v>148</v>
      </c>
      <c r="C125" s="97">
        <v>1141000</v>
      </c>
      <c r="D125" s="97">
        <v>44907</v>
      </c>
      <c r="E125" s="97">
        <v>54817</v>
      </c>
      <c r="F125" s="97">
        <v>46038</v>
      </c>
      <c r="G125" s="97">
        <v>51064</v>
      </c>
      <c r="H125" s="97">
        <v>35152</v>
      </c>
      <c r="I125" s="97">
        <v>11425</v>
      </c>
      <c r="J125" s="97">
        <v>27877</v>
      </c>
      <c r="K125" s="97">
        <v>38416</v>
      </c>
      <c r="L125" s="97">
        <v>309696</v>
      </c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</row>
    <row r="126" spans="1:23" s="84" customFormat="1" ht="13.5" thickBot="1" x14ac:dyDescent="0.35">
      <c r="A126" s="95"/>
      <c r="B126" s="96" t="s">
        <v>224</v>
      </c>
      <c r="C126" s="97">
        <v>1550000</v>
      </c>
      <c r="D126" s="95">
        <v>0</v>
      </c>
      <c r="E126" s="95">
        <v>0</v>
      </c>
      <c r="F126" s="95">
        <v>0</v>
      </c>
      <c r="G126" s="95">
        <v>0</v>
      </c>
      <c r="H126" s="95">
        <v>0</v>
      </c>
      <c r="I126" s="95">
        <v>0</v>
      </c>
      <c r="J126" s="95">
        <v>0</v>
      </c>
      <c r="K126" s="95">
        <v>0</v>
      </c>
      <c r="L126" s="95">
        <v>0</v>
      </c>
      <c r="N126" s="85"/>
    </row>
    <row r="127" spans="1:23" s="84" customFormat="1" ht="13.5" thickBot="1" x14ac:dyDescent="0.35">
      <c r="A127" s="95"/>
      <c r="B127" s="96" t="s">
        <v>225</v>
      </c>
      <c r="C127" s="97">
        <v>323000</v>
      </c>
      <c r="D127" s="95">
        <v>0</v>
      </c>
      <c r="E127" s="95">
        <v>0</v>
      </c>
      <c r="F127" s="95">
        <v>0</v>
      </c>
      <c r="G127" s="95">
        <v>0</v>
      </c>
      <c r="H127" s="95">
        <v>0</v>
      </c>
      <c r="I127" s="95">
        <v>0</v>
      </c>
      <c r="J127" s="95">
        <v>0</v>
      </c>
      <c r="K127" s="95">
        <v>0</v>
      </c>
      <c r="L127" s="95">
        <v>0</v>
      </c>
      <c r="N127" s="85"/>
    </row>
    <row r="128" spans="1:23" s="84" customFormat="1" ht="13.5" thickBot="1" x14ac:dyDescent="0.35">
      <c r="A128" s="95"/>
      <c r="B128" s="96" t="s">
        <v>252</v>
      </c>
      <c r="C128" s="97">
        <v>673000</v>
      </c>
      <c r="D128" s="95">
        <v>0</v>
      </c>
      <c r="E128" s="95">
        <v>0</v>
      </c>
      <c r="F128" s="95">
        <v>0</v>
      </c>
      <c r="G128" s="95">
        <v>0</v>
      </c>
      <c r="H128" s="95">
        <v>0</v>
      </c>
      <c r="I128" s="95">
        <v>0</v>
      </c>
      <c r="J128" s="95">
        <v>0</v>
      </c>
      <c r="K128" s="95">
        <v>0</v>
      </c>
      <c r="L128" s="95">
        <v>0</v>
      </c>
      <c r="N128" s="85"/>
    </row>
    <row r="129" spans="1:14" s="84" customFormat="1" ht="13.5" thickBot="1" x14ac:dyDescent="0.35">
      <c r="A129" s="95"/>
      <c r="B129" s="96" t="s">
        <v>226</v>
      </c>
      <c r="C129" s="97">
        <v>11322000</v>
      </c>
      <c r="D129" s="95">
        <v>0</v>
      </c>
      <c r="E129" s="95">
        <v>0</v>
      </c>
      <c r="F129" s="95">
        <v>0</v>
      </c>
      <c r="G129" s="97">
        <v>19800</v>
      </c>
      <c r="H129" s="95">
        <v>0</v>
      </c>
      <c r="I129" s="95">
        <v>0</v>
      </c>
      <c r="J129" s="95">
        <v>0</v>
      </c>
      <c r="K129" s="95">
        <v>0</v>
      </c>
      <c r="L129" s="97">
        <v>19800</v>
      </c>
      <c r="N129" s="85"/>
    </row>
    <row r="130" spans="1:14" s="84" customFormat="1" ht="13.5" thickBot="1" x14ac:dyDescent="0.35">
      <c r="A130" s="95"/>
      <c r="B130" s="96" t="s">
        <v>168</v>
      </c>
      <c r="C130" s="97">
        <v>150000</v>
      </c>
      <c r="D130" s="97">
        <v>5065</v>
      </c>
      <c r="E130" s="97">
        <v>1402</v>
      </c>
      <c r="F130" s="97">
        <v>5323</v>
      </c>
      <c r="G130" s="97">
        <v>2364</v>
      </c>
      <c r="H130" s="97">
        <v>2623</v>
      </c>
      <c r="I130" s="97">
        <v>1657</v>
      </c>
      <c r="J130" s="97">
        <v>2155</v>
      </c>
      <c r="K130" s="97">
        <v>2701</v>
      </c>
      <c r="L130" s="97">
        <v>23290</v>
      </c>
      <c r="N130" s="85"/>
    </row>
    <row r="131" spans="1:14" s="84" customFormat="1" ht="13.5" thickBot="1" x14ac:dyDescent="0.35">
      <c r="A131" s="95"/>
      <c r="B131" s="96" t="s">
        <v>155</v>
      </c>
      <c r="C131" s="97">
        <v>353000</v>
      </c>
      <c r="D131" s="95">
        <v>0</v>
      </c>
      <c r="E131" s="95">
        <v>0</v>
      </c>
      <c r="F131" s="97">
        <v>75761</v>
      </c>
      <c r="G131" s="95">
        <v>0</v>
      </c>
      <c r="H131" s="97">
        <v>24561</v>
      </c>
      <c r="I131" s="97">
        <v>32286</v>
      </c>
      <c r="J131" s="97">
        <v>19852</v>
      </c>
      <c r="K131" s="95">
        <v>0</v>
      </c>
      <c r="L131" s="97">
        <v>152460</v>
      </c>
      <c r="N131" s="85"/>
    </row>
    <row r="132" spans="1:14" s="84" customFormat="1" ht="13.5" thickBot="1" x14ac:dyDescent="0.35">
      <c r="A132" s="95"/>
      <c r="B132" s="96" t="s">
        <v>141</v>
      </c>
      <c r="C132" s="97">
        <v>1720000</v>
      </c>
      <c r="D132" s="97">
        <v>48998</v>
      </c>
      <c r="E132" s="97">
        <v>34522</v>
      </c>
      <c r="F132" s="97">
        <v>31554</v>
      </c>
      <c r="G132" s="97">
        <v>29504</v>
      </c>
      <c r="H132" s="97">
        <v>48470</v>
      </c>
      <c r="I132" s="97">
        <v>35798</v>
      </c>
      <c r="J132" s="97">
        <v>17900</v>
      </c>
      <c r="K132" s="97">
        <v>52781</v>
      </c>
      <c r="L132" s="97">
        <v>299527</v>
      </c>
      <c r="N132" s="85"/>
    </row>
    <row r="133" spans="1:14" s="84" customFormat="1" ht="13.5" thickBot="1" x14ac:dyDescent="0.35">
      <c r="A133" s="95"/>
      <c r="B133" s="96" t="s">
        <v>142</v>
      </c>
      <c r="C133" s="97">
        <v>2213374</v>
      </c>
      <c r="D133" s="97">
        <v>108891</v>
      </c>
      <c r="E133" s="97">
        <v>130324</v>
      </c>
      <c r="F133" s="97">
        <v>101320</v>
      </c>
      <c r="G133" s="97">
        <v>78716</v>
      </c>
      <c r="H133" s="97">
        <v>77847</v>
      </c>
      <c r="I133" s="97">
        <v>34214</v>
      </c>
      <c r="J133" s="97">
        <v>111433</v>
      </c>
      <c r="K133" s="97">
        <v>182249</v>
      </c>
      <c r="L133" s="97">
        <v>824994</v>
      </c>
      <c r="N133" s="85"/>
    </row>
    <row r="134" spans="1:14" s="84" customFormat="1" ht="13.5" thickBot="1" x14ac:dyDescent="0.35">
      <c r="A134" s="95"/>
      <c r="B134" s="96" t="s">
        <v>169</v>
      </c>
      <c r="C134" s="97">
        <v>250000</v>
      </c>
      <c r="D134" s="95">
        <v>0</v>
      </c>
      <c r="E134" s="95">
        <v>0</v>
      </c>
      <c r="F134" s="95">
        <v>0</v>
      </c>
      <c r="G134" s="95">
        <v>0</v>
      </c>
      <c r="H134" s="95">
        <v>0</v>
      </c>
      <c r="I134" s="95">
        <v>0</v>
      </c>
      <c r="J134" s="95">
        <v>0</v>
      </c>
      <c r="K134" s="95">
        <v>0</v>
      </c>
      <c r="L134" s="95">
        <v>0</v>
      </c>
      <c r="N134" s="85"/>
    </row>
    <row r="135" spans="1:14" s="84" customFormat="1" ht="26.5" thickBot="1" x14ac:dyDescent="0.35">
      <c r="A135" s="95"/>
      <c r="B135" s="96" t="s">
        <v>243</v>
      </c>
      <c r="C135" s="97"/>
      <c r="D135" s="95"/>
      <c r="E135" s="95"/>
      <c r="F135" s="95"/>
      <c r="G135" s="95"/>
      <c r="H135" s="95"/>
      <c r="I135" s="95"/>
      <c r="J135" s="95"/>
      <c r="K135" s="95"/>
      <c r="L135" s="95"/>
      <c r="N135" s="85"/>
    </row>
    <row r="136" spans="1:14" s="84" customFormat="1" ht="13.5" thickBot="1" x14ac:dyDescent="0.35">
      <c r="A136" s="89" t="s">
        <v>170</v>
      </c>
      <c r="B136" s="90"/>
      <c r="C136" s="91">
        <v>2911001</v>
      </c>
      <c r="D136" s="91">
        <v>168055</v>
      </c>
      <c r="E136" s="91">
        <v>152831</v>
      </c>
      <c r="F136" s="91">
        <v>169993</v>
      </c>
      <c r="G136" s="91">
        <v>170012</v>
      </c>
      <c r="H136" s="91">
        <v>188868</v>
      </c>
      <c r="I136" s="91">
        <v>176669</v>
      </c>
      <c r="J136" s="91">
        <v>214727</v>
      </c>
      <c r="K136" s="91">
        <v>272171</v>
      </c>
      <c r="L136" s="91">
        <v>1513326</v>
      </c>
      <c r="N136" s="85"/>
    </row>
    <row r="137" spans="1:14" s="84" customFormat="1" ht="13.5" thickBot="1" x14ac:dyDescent="0.35">
      <c r="A137" s="92" t="s">
        <v>107</v>
      </c>
      <c r="B137" s="93"/>
      <c r="C137" s="92">
        <v>0</v>
      </c>
      <c r="D137" s="92">
        <v>0</v>
      </c>
      <c r="E137" s="92">
        <v>0</v>
      </c>
      <c r="F137" s="92">
        <v>0</v>
      </c>
      <c r="G137" s="92">
        <v>0</v>
      </c>
      <c r="H137" s="94">
        <v>1148</v>
      </c>
      <c r="I137" s="94">
        <v>5016</v>
      </c>
      <c r="J137" s="94">
        <v>7237</v>
      </c>
      <c r="K137" s="94">
        <v>8170</v>
      </c>
      <c r="L137" s="94">
        <v>21571</v>
      </c>
      <c r="N137" s="85"/>
    </row>
    <row r="138" spans="1:14" s="84" customFormat="1" ht="13.5" thickBot="1" x14ac:dyDescent="0.35">
      <c r="A138" s="95"/>
      <c r="B138" s="96" t="s">
        <v>148</v>
      </c>
      <c r="C138" s="95"/>
      <c r="D138" s="95">
        <v>0</v>
      </c>
      <c r="E138" s="95">
        <v>0</v>
      </c>
      <c r="F138" s="95">
        <v>0</v>
      </c>
      <c r="G138" s="95">
        <v>0</v>
      </c>
      <c r="H138" s="97">
        <v>1148</v>
      </c>
      <c r="I138" s="97">
        <v>5016</v>
      </c>
      <c r="J138" s="97">
        <v>7237</v>
      </c>
      <c r="K138" s="97">
        <v>8170</v>
      </c>
      <c r="L138" s="97">
        <v>21571</v>
      </c>
      <c r="N138" s="85"/>
    </row>
    <row r="139" spans="1:14" s="84" customFormat="1" ht="13.5" thickBot="1" x14ac:dyDescent="0.35">
      <c r="A139" s="92" t="s">
        <v>106</v>
      </c>
      <c r="B139" s="93"/>
      <c r="C139" s="94">
        <v>2805383</v>
      </c>
      <c r="D139" s="94">
        <v>166989</v>
      </c>
      <c r="E139" s="94">
        <v>152301</v>
      </c>
      <c r="F139" s="94">
        <v>169401</v>
      </c>
      <c r="G139" s="94">
        <v>169913</v>
      </c>
      <c r="H139" s="94">
        <v>187720</v>
      </c>
      <c r="I139" s="94">
        <v>171158</v>
      </c>
      <c r="J139" s="94">
        <v>207244</v>
      </c>
      <c r="K139" s="94">
        <v>263753</v>
      </c>
      <c r="L139" s="94">
        <v>1488479</v>
      </c>
      <c r="N139" s="85"/>
    </row>
    <row r="140" spans="1:14" s="84" customFormat="1" ht="13.5" thickBot="1" x14ac:dyDescent="0.35">
      <c r="A140" s="95"/>
      <c r="B140" s="96" t="s">
        <v>143</v>
      </c>
      <c r="C140" s="95"/>
      <c r="D140" s="97">
        <v>78311</v>
      </c>
      <c r="E140" s="97">
        <v>70369</v>
      </c>
      <c r="F140" s="97">
        <v>72861</v>
      </c>
      <c r="G140" s="97">
        <v>52975</v>
      </c>
      <c r="H140" s="97">
        <v>78140</v>
      </c>
      <c r="I140" s="97">
        <v>88102</v>
      </c>
      <c r="J140" s="97">
        <v>112735</v>
      </c>
      <c r="K140" s="97">
        <v>141004</v>
      </c>
      <c r="L140" s="97">
        <v>694497</v>
      </c>
      <c r="N140" s="85"/>
    </row>
    <row r="141" spans="1:14" s="84" customFormat="1" ht="13.5" thickBot="1" x14ac:dyDescent="0.35">
      <c r="A141" s="95"/>
      <c r="B141" s="96" t="s">
        <v>136</v>
      </c>
      <c r="C141" s="95"/>
      <c r="D141" s="97">
        <v>16280</v>
      </c>
      <c r="E141" s="97">
        <v>10811</v>
      </c>
      <c r="F141" s="97">
        <v>20391</v>
      </c>
      <c r="G141" s="97">
        <v>24246</v>
      </c>
      <c r="H141" s="97">
        <v>25845</v>
      </c>
      <c r="I141" s="97">
        <v>12434</v>
      </c>
      <c r="J141" s="97">
        <v>29911</v>
      </c>
      <c r="K141" s="97">
        <v>35146</v>
      </c>
      <c r="L141" s="97">
        <v>175064</v>
      </c>
      <c r="N141" s="85"/>
    </row>
    <row r="142" spans="1:14" s="84" customFormat="1" ht="13.5" thickBot="1" x14ac:dyDescent="0.35">
      <c r="A142" s="95"/>
      <c r="B142" s="96" t="s">
        <v>137</v>
      </c>
      <c r="C142" s="95"/>
      <c r="D142" s="97">
        <v>55217</v>
      </c>
      <c r="E142" s="97">
        <v>51913</v>
      </c>
      <c r="F142" s="97">
        <v>53790</v>
      </c>
      <c r="G142" s="97">
        <v>67206</v>
      </c>
      <c r="H142" s="97">
        <v>63686</v>
      </c>
      <c r="I142" s="97">
        <v>50199</v>
      </c>
      <c r="J142" s="97">
        <v>52804</v>
      </c>
      <c r="K142" s="97">
        <v>66981</v>
      </c>
      <c r="L142" s="97">
        <v>461796</v>
      </c>
      <c r="N142" s="85"/>
    </row>
    <row r="143" spans="1:14" s="84" customFormat="1" ht="13.5" thickBot="1" x14ac:dyDescent="0.35">
      <c r="A143" s="95"/>
      <c r="B143" s="96" t="s">
        <v>153</v>
      </c>
      <c r="C143" s="95"/>
      <c r="D143" s="97">
        <v>1895</v>
      </c>
      <c r="E143" s="97">
        <v>4398</v>
      </c>
      <c r="F143" s="95">
        <v>0</v>
      </c>
      <c r="G143" s="97">
        <v>1288</v>
      </c>
      <c r="H143" s="97">
        <v>1902</v>
      </c>
      <c r="I143" s="97">
        <v>1244</v>
      </c>
      <c r="J143" s="95">
        <v>0</v>
      </c>
      <c r="K143" s="97">
        <v>1934</v>
      </c>
      <c r="L143" s="97">
        <v>12661</v>
      </c>
      <c r="N143" s="85"/>
    </row>
    <row r="144" spans="1:14" s="84" customFormat="1" ht="13.5" thickBot="1" x14ac:dyDescent="0.35">
      <c r="A144" s="95"/>
      <c r="B144" s="96" t="s">
        <v>138</v>
      </c>
      <c r="C144" s="95"/>
      <c r="D144" s="97">
        <v>15267</v>
      </c>
      <c r="E144" s="97">
        <v>14770</v>
      </c>
      <c r="F144" s="97">
        <v>22245</v>
      </c>
      <c r="G144" s="97">
        <v>23991</v>
      </c>
      <c r="H144" s="97">
        <v>18122</v>
      </c>
      <c r="I144" s="97">
        <v>18888</v>
      </c>
      <c r="J144" s="97">
        <v>11600</v>
      </c>
      <c r="K144" s="97">
        <v>18526</v>
      </c>
      <c r="L144" s="97">
        <v>143409</v>
      </c>
      <c r="N144" s="85"/>
    </row>
    <row r="145" spans="1:14" s="84" customFormat="1" ht="13.5" thickBot="1" x14ac:dyDescent="0.35">
      <c r="A145" s="95"/>
      <c r="B145" s="96" t="s">
        <v>146</v>
      </c>
      <c r="C145" s="95"/>
      <c r="D145" s="95">
        <v>0</v>
      </c>
      <c r="E145" s="95">
        <v>0</v>
      </c>
      <c r="F145" s="95">
        <v>114</v>
      </c>
      <c r="G145" s="95">
        <v>175</v>
      </c>
      <c r="H145" s="95">
        <v>0</v>
      </c>
      <c r="I145" s="95">
        <v>0</v>
      </c>
      <c r="J145" s="95">
        <v>107</v>
      </c>
      <c r="K145" s="95">
        <v>108</v>
      </c>
      <c r="L145" s="95">
        <v>504</v>
      </c>
      <c r="N145" s="85"/>
    </row>
    <row r="146" spans="1:14" s="84" customFormat="1" ht="13.5" thickBot="1" x14ac:dyDescent="0.35">
      <c r="A146" s="95"/>
      <c r="B146" s="96" t="s">
        <v>164</v>
      </c>
      <c r="C146" s="95"/>
      <c r="D146" s="95">
        <v>19</v>
      </c>
      <c r="E146" s="95">
        <v>40</v>
      </c>
      <c r="F146" s="95">
        <v>0</v>
      </c>
      <c r="G146" s="95">
        <v>32</v>
      </c>
      <c r="H146" s="95">
        <v>25</v>
      </c>
      <c r="I146" s="95">
        <v>291</v>
      </c>
      <c r="J146" s="95">
        <v>87</v>
      </c>
      <c r="K146" s="95">
        <v>54</v>
      </c>
      <c r="L146" s="95">
        <v>548</v>
      </c>
      <c r="N146" s="85"/>
    </row>
    <row r="147" spans="1:14" s="84" customFormat="1" ht="13.5" thickBot="1" x14ac:dyDescent="0.35">
      <c r="A147" s="92" t="s">
        <v>144</v>
      </c>
      <c r="B147" s="93"/>
      <c r="C147" s="92">
        <v>1</v>
      </c>
      <c r="D147" s="92">
        <v>0</v>
      </c>
      <c r="E147" s="92">
        <v>0</v>
      </c>
      <c r="F147" s="92">
        <v>0</v>
      </c>
      <c r="G147" s="92">
        <v>0</v>
      </c>
      <c r="H147" s="92">
        <v>0</v>
      </c>
      <c r="I147" s="92">
        <v>0</v>
      </c>
      <c r="J147" s="92">
        <v>0</v>
      </c>
      <c r="K147" s="92">
        <v>0</v>
      </c>
      <c r="L147" s="92">
        <v>0</v>
      </c>
      <c r="N147" s="85"/>
    </row>
    <row r="148" spans="1:14" s="84" customFormat="1" ht="13.5" thickBot="1" x14ac:dyDescent="0.35">
      <c r="A148" s="92" t="s">
        <v>105</v>
      </c>
      <c r="B148" s="93"/>
      <c r="C148" s="94">
        <v>105617</v>
      </c>
      <c r="D148" s="94">
        <v>1066</v>
      </c>
      <c r="E148" s="92">
        <v>530</v>
      </c>
      <c r="F148" s="92">
        <v>592</v>
      </c>
      <c r="G148" s="92">
        <v>99</v>
      </c>
      <c r="H148" s="92">
        <v>0</v>
      </c>
      <c r="I148" s="92">
        <v>495</v>
      </c>
      <c r="J148" s="92">
        <v>246</v>
      </c>
      <c r="K148" s="92">
        <v>248</v>
      </c>
      <c r="L148" s="94">
        <v>3276</v>
      </c>
      <c r="N148" s="85"/>
    </row>
    <row r="149" spans="1:14" s="84" customFormat="1" ht="13.5" thickBot="1" x14ac:dyDescent="0.35">
      <c r="A149" s="95"/>
      <c r="B149" s="96" t="s">
        <v>166</v>
      </c>
      <c r="C149" s="97">
        <v>2000</v>
      </c>
      <c r="D149" s="95">
        <v>0</v>
      </c>
      <c r="E149" s="95">
        <v>0</v>
      </c>
      <c r="F149" s="95">
        <v>0</v>
      </c>
      <c r="G149" s="95">
        <v>0</v>
      </c>
      <c r="H149" s="95">
        <v>0</v>
      </c>
      <c r="I149" s="95">
        <v>0</v>
      </c>
      <c r="J149" s="95">
        <v>0</v>
      </c>
      <c r="K149" s="95">
        <v>0</v>
      </c>
      <c r="L149" s="95">
        <v>0</v>
      </c>
      <c r="N149" s="85"/>
    </row>
    <row r="150" spans="1:14" s="84" customFormat="1" ht="13.5" thickBot="1" x14ac:dyDescent="0.35">
      <c r="A150" s="95"/>
      <c r="B150" s="96" t="s">
        <v>228</v>
      </c>
      <c r="C150" s="97">
        <v>80000</v>
      </c>
      <c r="D150" s="95">
        <v>0</v>
      </c>
      <c r="E150" s="95">
        <v>0</v>
      </c>
      <c r="F150" s="95">
        <v>0</v>
      </c>
      <c r="G150" s="95">
        <v>0</v>
      </c>
      <c r="H150" s="95">
        <v>0</v>
      </c>
      <c r="I150" s="95">
        <v>0</v>
      </c>
      <c r="J150" s="95">
        <v>0</v>
      </c>
      <c r="K150" s="95">
        <v>0</v>
      </c>
      <c r="L150" s="95">
        <v>0</v>
      </c>
      <c r="N150" s="85"/>
    </row>
    <row r="151" spans="1:14" s="84" customFormat="1" ht="13.5" thickBot="1" x14ac:dyDescent="0.35">
      <c r="A151" s="95"/>
      <c r="B151" s="96" t="s">
        <v>142</v>
      </c>
      <c r="C151" s="97">
        <v>23617</v>
      </c>
      <c r="D151" s="97">
        <v>1066</v>
      </c>
      <c r="E151" s="95">
        <v>530</v>
      </c>
      <c r="F151" s="95">
        <v>592</v>
      </c>
      <c r="G151" s="95">
        <v>99</v>
      </c>
      <c r="H151" s="95">
        <v>0</v>
      </c>
      <c r="I151" s="95">
        <v>495</v>
      </c>
      <c r="J151" s="95">
        <v>246</v>
      </c>
      <c r="K151" s="95">
        <v>248</v>
      </c>
      <c r="L151" s="97">
        <v>3276</v>
      </c>
      <c r="N151" s="85"/>
    </row>
    <row r="152" spans="1:14" s="84" customFormat="1" ht="13.5" thickBot="1" x14ac:dyDescent="0.35">
      <c r="A152" s="89" t="s">
        <v>171</v>
      </c>
      <c r="B152" s="90"/>
      <c r="C152" s="91">
        <v>12422889</v>
      </c>
      <c r="D152" s="91">
        <v>309461</v>
      </c>
      <c r="E152" s="91">
        <v>750128</v>
      </c>
      <c r="F152" s="91">
        <v>370906</v>
      </c>
      <c r="G152" s="91">
        <v>302889</v>
      </c>
      <c r="H152" s="91">
        <v>542337</v>
      </c>
      <c r="I152" s="91">
        <v>428918</v>
      </c>
      <c r="J152" s="91">
        <v>423918</v>
      </c>
      <c r="K152" s="91">
        <v>398567</v>
      </c>
      <c r="L152" s="91">
        <v>3527124</v>
      </c>
      <c r="N152" s="85"/>
    </row>
    <row r="153" spans="1:14" s="84" customFormat="1" ht="13.5" thickBot="1" x14ac:dyDescent="0.35">
      <c r="A153" s="92" t="s">
        <v>107</v>
      </c>
      <c r="B153" s="93"/>
      <c r="C153" s="94">
        <v>100000</v>
      </c>
      <c r="D153" s="92">
        <v>0</v>
      </c>
      <c r="E153" s="94">
        <v>93038</v>
      </c>
      <c r="F153" s="92">
        <v>0</v>
      </c>
      <c r="G153" s="92">
        <v>0</v>
      </c>
      <c r="H153" s="94">
        <v>405358</v>
      </c>
      <c r="I153" s="94">
        <v>246235</v>
      </c>
      <c r="J153" s="94">
        <v>263788</v>
      </c>
      <c r="K153" s="94">
        <v>254334</v>
      </c>
      <c r="L153" s="94">
        <v>1262753</v>
      </c>
      <c r="N153" s="85"/>
    </row>
    <row r="154" spans="1:14" s="84" customFormat="1" ht="13.5" thickBot="1" x14ac:dyDescent="0.35">
      <c r="A154" s="95"/>
      <c r="B154" s="96" t="s">
        <v>153</v>
      </c>
      <c r="C154" s="95"/>
      <c r="D154" s="95">
        <v>0</v>
      </c>
      <c r="E154" s="95">
        <v>0</v>
      </c>
      <c r="F154" s="95">
        <v>0</v>
      </c>
      <c r="G154" s="95">
        <v>0</v>
      </c>
      <c r="H154" s="97">
        <v>97803</v>
      </c>
      <c r="I154" s="97">
        <v>44625</v>
      </c>
      <c r="J154" s="97">
        <v>4320</v>
      </c>
      <c r="K154" s="97">
        <v>36144</v>
      </c>
      <c r="L154" s="97">
        <v>182892</v>
      </c>
      <c r="N154" s="85"/>
    </row>
    <row r="155" spans="1:14" s="84" customFormat="1" ht="13.5" thickBot="1" x14ac:dyDescent="0.35">
      <c r="A155" s="95"/>
      <c r="B155" s="96" t="s">
        <v>172</v>
      </c>
      <c r="C155" s="95"/>
      <c r="D155" s="95">
        <v>0</v>
      </c>
      <c r="E155" s="97">
        <v>93038</v>
      </c>
      <c r="F155" s="95">
        <v>0</v>
      </c>
      <c r="G155" s="95">
        <v>0</v>
      </c>
      <c r="H155" s="95">
        <v>0</v>
      </c>
      <c r="I155" s="97">
        <v>10800</v>
      </c>
      <c r="J155" s="97">
        <v>14550</v>
      </c>
      <c r="K155" s="95">
        <v>0</v>
      </c>
      <c r="L155" s="97">
        <v>118388</v>
      </c>
      <c r="N155" s="85"/>
    </row>
    <row r="156" spans="1:14" s="84" customFormat="1" ht="13.5" thickBot="1" x14ac:dyDescent="0.35">
      <c r="A156" s="95"/>
      <c r="B156" s="96" t="s">
        <v>140</v>
      </c>
      <c r="C156" s="95"/>
      <c r="D156" s="95">
        <v>0</v>
      </c>
      <c r="E156" s="95">
        <v>0</v>
      </c>
      <c r="F156" s="95">
        <v>0</v>
      </c>
      <c r="G156" s="95">
        <v>0</v>
      </c>
      <c r="H156" s="97">
        <v>87660</v>
      </c>
      <c r="I156" s="97">
        <v>48080</v>
      </c>
      <c r="J156" s="97">
        <v>48600</v>
      </c>
      <c r="K156" s="97">
        <v>24300</v>
      </c>
      <c r="L156" s="97">
        <v>208640</v>
      </c>
      <c r="N156" s="85"/>
    </row>
    <row r="157" spans="1:14" s="84" customFormat="1" ht="13.5" thickBot="1" x14ac:dyDescent="0.35">
      <c r="A157" s="95"/>
      <c r="B157" s="96" t="s">
        <v>142</v>
      </c>
      <c r="C157" s="95"/>
      <c r="D157" s="95">
        <v>0</v>
      </c>
      <c r="E157" s="95">
        <v>0</v>
      </c>
      <c r="F157" s="95">
        <v>0</v>
      </c>
      <c r="G157" s="95">
        <v>0</v>
      </c>
      <c r="H157" s="97">
        <v>219895</v>
      </c>
      <c r="I157" s="97">
        <v>142730</v>
      </c>
      <c r="J157" s="97">
        <v>196318</v>
      </c>
      <c r="K157" s="97">
        <v>193890</v>
      </c>
      <c r="L157" s="97">
        <v>752833</v>
      </c>
      <c r="N157" s="85"/>
    </row>
    <row r="158" spans="1:14" s="84" customFormat="1" ht="13.5" thickBot="1" x14ac:dyDescent="0.35">
      <c r="A158" s="92" t="s">
        <v>106</v>
      </c>
      <c r="B158" s="93"/>
      <c r="C158" s="94">
        <v>417052</v>
      </c>
      <c r="D158" s="94">
        <v>44076</v>
      </c>
      <c r="E158" s="94">
        <v>93658</v>
      </c>
      <c r="F158" s="94">
        <v>56276</v>
      </c>
      <c r="G158" s="94">
        <v>35847</v>
      </c>
      <c r="H158" s="94">
        <v>6810</v>
      </c>
      <c r="I158" s="94">
        <v>19959</v>
      </c>
      <c r="J158" s="92">
        <v>0</v>
      </c>
      <c r="K158" s="94">
        <v>22765</v>
      </c>
      <c r="L158" s="94">
        <v>279391</v>
      </c>
      <c r="N158" s="85"/>
    </row>
    <row r="159" spans="1:14" s="84" customFormat="1" ht="13.5" thickBot="1" x14ac:dyDescent="0.35">
      <c r="A159" s="95"/>
      <c r="B159" s="96" t="s">
        <v>153</v>
      </c>
      <c r="C159" s="95"/>
      <c r="D159" s="97">
        <v>44076</v>
      </c>
      <c r="E159" s="97">
        <v>93658</v>
      </c>
      <c r="F159" s="97">
        <v>56276</v>
      </c>
      <c r="G159" s="97">
        <v>35847</v>
      </c>
      <c r="H159" s="97">
        <v>6810</v>
      </c>
      <c r="I159" s="97">
        <v>19959</v>
      </c>
      <c r="J159" s="95">
        <v>0</v>
      </c>
      <c r="K159" s="97">
        <v>22765</v>
      </c>
      <c r="L159" s="97">
        <v>279391</v>
      </c>
      <c r="N159" s="85"/>
    </row>
    <row r="160" spans="1:14" s="84" customFormat="1" ht="13.5" thickBot="1" x14ac:dyDescent="0.35">
      <c r="A160" s="92" t="s">
        <v>144</v>
      </c>
      <c r="B160" s="93"/>
      <c r="C160" s="94">
        <v>139889</v>
      </c>
      <c r="D160" s="94">
        <v>80928</v>
      </c>
      <c r="E160" s="94">
        <v>44974</v>
      </c>
      <c r="F160" s="92">
        <v>0</v>
      </c>
      <c r="G160" s="92">
        <v>0</v>
      </c>
      <c r="H160" s="92">
        <v>0</v>
      </c>
      <c r="I160" s="92">
        <v>0</v>
      </c>
      <c r="J160" s="92">
        <v>0</v>
      </c>
      <c r="K160" s="92">
        <v>0</v>
      </c>
      <c r="L160" s="94">
        <v>125902</v>
      </c>
      <c r="N160" s="85"/>
    </row>
    <row r="161" spans="1:14" s="84" customFormat="1" ht="13.5" thickBot="1" x14ac:dyDescent="0.35">
      <c r="A161" s="95"/>
      <c r="B161" s="96" t="s">
        <v>172</v>
      </c>
      <c r="C161" s="95"/>
      <c r="D161" s="97">
        <v>80928</v>
      </c>
      <c r="E161" s="97">
        <v>44974</v>
      </c>
      <c r="F161" s="95">
        <v>0</v>
      </c>
      <c r="G161" s="95">
        <v>0</v>
      </c>
      <c r="H161" s="95">
        <v>0</v>
      </c>
      <c r="I161" s="95">
        <v>0</v>
      </c>
      <c r="J161" s="95">
        <v>0</v>
      </c>
      <c r="K161" s="95">
        <v>0</v>
      </c>
      <c r="L161" s="97">
        <v>125902</v>
      </c>
      <c r="N161" s="85"/>
    </row>
    <row r="162" spans="1:14" s="84" customFormat="1" ht="13.5" thickBot="1" x14ac:dyDescent="0.35">
      <c r="A162" s="92" t="s">
        <v>105</v>
      </c>
      <c r="B162" s="93"/>
      <c r="C162" s="94">
        <v>11765948</v>
      </c>
      <c r="D162" s="94">
        <v>184457</v>
      </c>
      <c r="E162" s="94">
        <v>518458</v>
      </c>
      <c r="F162" s="94">
        <v>314630</v>
      </c>
      <c r="G162" s="94">
        <v>267042</v>
      </c>
      <c r="H162" s="94">
        <v>130169</v>
      </c>
      <c r="I162" s="94">
        <v>162724</v>
      </c>
      <c r="J162" s="94">
        <v>160130</v>
      </c>
      <c r="K162" s="94">
        <v>121468</v>
      </c>
      <c r="L162" s="94">
        <v>1859078</v>
      </c>
      <c r="N162" s="85"/>
    </row>
    <row r="163" spans="1:14" s="84" customFormat="1" ht="13.5" thickBot="1" x14ac:dyDescent="0.35">
      <c r="A163" s="95"/>
      <c r="B163" s="96" t="s">
        <v>147</v>
      </c>
      <c r="C163" s="97">
        <v>2450000</v>
      </c>
      <c r="D163" s="95">
        <v>0</v>
      </c>
      <c r="E163" s="97">
        <v>199300</v>
      </c>
      <c r="F163" s="97">
        <v>16000</v>
      </c>
      <c r="G163" s="97">
        <v>116160</v>
      </c>
      <c r="H163" s="97">
        <v>99880</v>
      </c>
      <c r="I163" s="97">
        <v>119340</v>
      </c>
      <c r="J163" s="97">
        <v>99880</v>
      </c>
      <c r="K163" s="97">
        <v>48600</v>
      </c>
      <c r="L163" s="97">
        <v>699160</v>
      </c>
      <c r="N163" s="85"/>
    </row>
    <row r="164" spans="1:14" s="84" customFormat="1" ht="13.5" thickBot="1" x14ac:dyDescent="0.35">
      <c r="A164" s="95"/>
      <c r="B164" s="96" t="s">
        <v>228</v>
      </c>
      <c r="C164" s="97">
        <v>220000</v>
      </c>
      <c r="D164" s="95">
        <v>0</v>
      </c>
      <c r="E164" s="95">
        <v>0</v>
      </c>
      <c r="F164" s="95">
        <v>0</v>
      </c>
      <c r="G164" s="95">
        <v>0</v>
      </c>
      <c r="H164" s="95">
        <v>0</v>
      </c>
      <c r="I164" s="95">
        <v>0</v>
      </c>
      <c r="J164" s="95">
        <v>0</v>
      </c>
      <c r="K164" s="95">
        <v>0</v>
      </c>
      <c r="L164" s="95">
        <v>0</v>
      </c>
      <c r="N164" s="85"/>
    </row>
    <row r="165" spans="1:14" s="84" customFormat="1" ht="13.5" thickBot="1" x14ac:dyDescent="0.35">
      <c r="A165" s="95"/>
      <c r="B165" s="96" t="s">
        <v>226</v>
      </c>
      <c r="C165" s="97">
        <v>8200000</v>
      </c>
      <c r="D165" s="97">
        <v>48280</v>
      </c>
      <c r="E165" s="97">
        <v>207880</v>
      </c>
      <c r="F165" s="97">
        <v>170100</v>
      </c>
      <c r="G165" s="97">
        <v>86980</v>
      </c>
      <c r="H165" s="95">
        <v>0</v>
      </c>
      <c r="I165" s="95">
        <v>0</v>
      </c>
      <c r="J165" s="95">
        <v>0</v>
      </c>
      <c r="K165" s="95">
        <v>0</v>
      </c>
      <c r="L165" s="97">
        <v>513240</v>
      </c>
      <c r="N165" s="85"/>
    </row>
    <row r="166" spans="1:14" s="84" customFormat="1" ht="13.5" thickBot="1" x14ac:dyDescent="0.35">
      <c r="A166" s="95"/>
      <c r="B166" s="96" t="s">
        <v>142</v>
      </c>
      <c r="C166" s="97">
        <v>895948</v>
      </c>
      <c r="D166" s="97">
        <v>136177</v>
      </c>
      <c r="E166" s="97">
        <v>111278</v>
      </c>
      <c r="F166" s="97">
        <v>128530</v>
      </c>
      <c r="G166" s="97">
        <v>63902</v>
      </c>
      <c r="H166" s="97">
        <v>30289</v>
      </c>
      <c r="I166" s="97">
        <v>43384</v>
      </c>
      <c r="J166" s="97">
        <v>60250</v>
      </c>
      <c r="K166" s="97">
        <v>72868</v>
      </c>
      <c r="L166" s="97">
        <v>646678</v>
      </c>
      <c r="N166" s="85"/>
    </row>
    <row r="167" spans="1:14" s="84" customFormat="1" ht="26.5" thickBot="1" x14ac:dyDescent="0.35">
      <c r="A167" s="89" t="s">
        <v>173</v>
      </c>
      <c r="B167" s="90"/>
      <c r="C167" s="91">
        <v>3522556</v>
      </c>
      <c r="D167" s="91">
        <v>18750</v>
      </c>
      <c r="E167" s="90">
        <v>0</v>
      </c>
      <c r="F167" s="90">
        <v>0</v>
      </c>
      <c r="G167" s="91">
        <v>9312</v>
      </c>
      <c r="H167" s="91">
        <v>11520</v>
      </c>
      <c r="I167" s="90">
        <v>0</v>
      </c>
      <c r="J167" s="90">
        <v>0</v>
      </c>
      <c r="K167" s="91">
        <v>7400</v>
      </c>
      <c r="L167" s="91">
        <v>46982</v>
      </c>
      <c r="N167" s="85"/>
    </row>
    <row r="168" spans="1:14" s="84" customFormat="1" ht="13.5" thickBot="1" x14ac:dyDescent="0.35">
      <c r="A168" s="92" t="s">
        <v>107</v>
      </c>
      <c r="B168" s="93"/>
      <c r="C168" s="92">
        <v>0</v>
      </c>
      <c r="D168" s="92">
        <v>0</v>
      </c>
      <c r="E168" s="92">
        <v>0</v>
      </c>
      <c r="F168" s="92">
        <v>0</v>
      </c>
      <c r="G168" s="92">
        <v>0</v>
      </c>
      <c r="H168" s="92">
        <v>0</v>
      </c>
      <c r="I168" s="92">
        <v>0</v>
      </c>
      <c r="J168" s="92">
        <v>0</v>
      </c>
      <c r="K168" s="92">
        <v>0</v>
      </c>
      <c r="L168" s="92">
        <v>0</v>
      </c>
      <c r="N168" s="85"/>
    </row>
    <row r="169" spans="1:14" s="84" customFormat="1" ht="13.5" thickBot="1" x14ac:dyDescent="0.35">
      <c r="A169" s="92" t="s">
        <v>106</v>
      </c>
      <c r="B169" s="93"/>
      <c r="C169" s="94">
        <v>354000</v>
      </c>
      <c r="D169" s="92">
        <v>0</v>
      </c>
      <c r="E169" s="92">
        <v>0</v>
      </c>
      <c r="F169" s="92">
        <v>0</v>
      </c>
      <c r="G169" s="92">
        <v>0</v>
      </c>
      <c r="H169" s="92">
        <v>0</v>
      </c>
      <c r="I169" s="92">
        <v>0</v>
      </c>
      <c r="J169" s="92">
        <v>0</v>
      </c>
      <c r="K169" s="92">
        <v>0</v>
      </c>
      <c r="L169" s="92">
        <v>0</v>
      </c>
      <c r="N169" s="85"/>
    </row>
    <row r="170" spans="1:14" s="84" customFormat="1" ht="13.5" thickBot="1" x14ac:dyDescent="0.35">
      <c r="A170" s="92" t="s">
        <v>144</v>
      </c>
      <c r="B170" s="93"/>
      <c r="C170" s="94">
        <v>168556</v>
      </c>
      <c r="D170" s="94">
        <v>18750</v>
      </c>
      <c r="E170" s="92">
        <v>0</v>
      </c>
      <c r="F170" s="92">
        <v>0</v>
      </c>
      <c r="G170" s="94">
        <v>9312</v>
      </c>
      <c r="H170" s="94">
        <v>11520</v>
      </c>
      <c r="I170" s="92">
        <v>0</v>
      </c>
      <c r="J170" s="92">
        <v>0</v>
      </c>
      <c r="K170" s="94">
        <v>7400</v>
      </c>
      <c r="L170" s="94">
        <v>46982</v>
      </c>
      <c r="N170" s="85"/>
    </row>
    <row r="171" spans="1:14" s="84" customFormat="1" ht="13.5" thickBot="1" x14ac:dyDescent="0.35">
      <c r="A171" s="95"/>
      <c r="B171" s="96" t="s">
        <v>152</v>
      </c>
      <c r="C171" s="95"/>
      <c r="D171" s="97">
        <v>18750</v>
      </c>
      <c r="E171" s="95">
        <v>0</v>
      </c>
      <c r="F171" s="95">
        <v>0</v>
      </c>
      <c r="G171" s="97">
        <v>9312</v>
      </c>
      <c r="H171" s="97">
        <v>11520</v>
      </c>
      <c r="I171" s="95">
        <v>0</v>
      </c>
      <c r="J171" s="95">
        <v>0</v>
      </c>
      <c r="K171" s="97">
        <v>7400</v>
      </c>
      <c r="L171" s="97">
        <v>46982</v>
      </c>
      <c r="N171" s="85"/>
    </row>
    <row r="172" spans="1:14" s="84" customFormat="1" ht="13.5" thickBot="1" x14ac:dyDescent="0.35">
      <c r="A172" s="92" t="s">
        <v>105</v>
      </c>
      <c r="B172" s="93"/>
      <c r="C172" s="94">
        <v>3000000</v>
      </c>
      <c r="D172" s="92">
        <v>0</v>
      </c>
      <c r="E172" s="92">
        <v>0</v>
      </c>
      <c r="F172" s="92">
        <v>0</v>
      </c>
      <c r="G172" s="92">
        <v>0</v>
      </c>
      <c r="H172" s="92">
        <v>0</v>
      </c>
      <c r="I172" s="92">
        <v>0</v>
      </c>
      <c r="J172" s="92">
        <v>0</v>
      </c>
      <c r="K172" s="92">
        <v>0</v>
      </c>
      <c r="L172" s="92">
        <v>0</v>
      </c>
      <c r="N172" s="85"/>
    </row>
    <row r="173" spans="1:14" s="84" customFormat="1" ht="13.5" thickBot="1" x14ac:dyDescent="0.35">
      <c r="A173" s="95"/>
      <c r="B173" s="96" t="s">
        <v>227</v>
      </c>
      <c r="C173" s="97">
        <v>1000000</v>
      </c>
      <c r="D173" s="95">
        <v>0</v>
      </c>
      <c r="E173" s="95">
        <v>0</v>
      </c>
      <c r="F173" s="95">
        <v>0</v>
      </c>
      <c r="G173" s="95">
        <v>0</v>
      </c>
      <c r="H173" s="95">
        <v>0</v>
      </c>
      <c r="I173" s="95">
        <v>0</v>
      </c>
      <c r="J173" s="95">
        <v>0</v>
      </c>
      <c r="K173" s="95">
        <v>0</v>
      </c>
      <c r="L173" s="95">
        <v>0</v>
      </c>
      <c r="N173" s="85"/>
    </row>
    <row r="174" spans="1:14" s="84" customFormat="1" ht="13.5" thickBot="1" x14ac:dyDescent="0.35">
      <c r="A174" s="95"/>
      <c r="B174" s="96" t="s">
        <v>140</v>
      </c>
      <c r="C174" s="97">
        <v>2000000</v>
      </c>
      <c r="D174" s="95">
        <v>0</v>
      </c>
      <c r="E174" s="95">
        <v>0</v>
      </c>
      <c r="F174" s="95">
        <v>0</v>
      </c>
      <c r="G174" s="95">
        <v>0</v>
      </c>
      <c r="H174" s="95">
        <v>0</v>
      </c>
      <c r="I174" s="95">
        <v>0</v>
      </c>
      <c r="J174" s="95">
        <v>0</v>
      </c>
      <c r="K174" s="95">
        <v>0</v>
      </c>
      <c r="L174" s="95">
        <v>0</v>
      </c>
      <c r="N174" s="85"/>
    </row>
    <row r="175" spans="1:14" s="84" customFormat="1" ht="26.5" thickBot="1" x14ac:dyDescent="0.35">
      <c r="A175" s="89" t="s">
        <v>174</v>
      </c>
      <c r="B175" s="90"/>
      <c r="C175" s="91">
        <v>6816402</v>
      </c>
      <c r="D175" s="91">
        <v>397166</v>
      </c>
      <c r="E175" s="91">
        <v>389143</v>
      </c>
      <c r="F175" s="91">
        <v>565954</v>
      </c>
      <c r="G175" s="91">
        <v>702727</v>
      </c>
      <c r="H175" s="91">
        <v>433184</v>
      </c>
      <c r="I175" s="91">
        <v>361749</v>
      </c>
      <c r="J175" s="91">
        <v>502465</v>
      </c>
      <c r="K175" s="91">
        <v>616657</v>
      </c>
      <c r="L175" s="91">
        <v>3969045</v>
      </c>
      <c r="N175" s="85"/>
    </row>
    <row r="176" spans="1:14" s="84" customFormat="1" ht="13.5" thickBot="1" x14ac:dyDescent="0.35">
      <c r="A176" s="92" t="s">
        <v>107</v>
      </c>
      <c r="B176" s="93"/>
      <c r="C176" s="92">
        <v>0</v>
      </c>
      <c r="D176" s="92">
        <v>0</v>
      </c>
      <c r="E176" s="92">
        <v>0</v>
      </c>
      <c r="F176" s="92">
        <v>0</v>
      </c>
      <c r="G176" s="92">
        <v>0</v>
      </c>
      <c r="H176" s="92">
        <v>0</v>
      </c>
      <c r="I176" s="92">
        <v>0</v>
      </c>
      <c r="J176" s="92">
        <v>0</v>
      </c>
      <c r="K176" s="94">
        <v>9500</v>
      </c>
      <c r="L176" s="94">
        <v>9500</v>
      </c>
      <c r="N176" s="85"/>
    </row>
    <row r="177" spans="1:14" s="84" customFormat="1" ht="13.5" thickBot="1" x14ac:dyDescent="0.35">
      <c r="A177" s="95"/>
      <c r="B177" s="96" t="s">
        <v>146</v>
      </c>
      <c r="C177" s="95"/>
      <c r="D177" s="95">
        <v>0</v>
      </c>
      <c r="E177" s="95">
        <v>0</v>
      </c>
      <c r="F177" s="95">
        <v>0</v>
      </c>
      <c r="G177" s="95">
        <v>0</v>
      </c>
      <c r="H177" s="95">
        <v>0</v>
      </c>
      <c r="I177" s="95">
        <v>0</v>
      </c>
      <c r="J177" s="95">
        <v>0</v>
      </c>
      <c r="K177" s="97">
        <v>9500</v>
      </c>
      <c r="L177" s="97">
        <v>9500</v>
      </c>
      <c r="N177" s="85"/>
    </row>
    <row r="178" spans="1:14" s="84" customFormat="1" ht="13.5" thickBot="1" x14ac:dyDescent="0.35">
      <c r="A178" s="92" t="s">
        <v>106</v>
      </c>
      <c r="B178" s="93"/>
      <c r="C178" s="94">
        <v>6389000</v>
      </c>
      <c r="D178" s="94">
        <v>397166</v>
      </c>
      <c r="E178" s="94">
        <v>389133</v>
      </c>
      <c r="F178" s="94">
        <v>565654</v>
      </c>
      <c r="G178" s="94">
        <v>702727</v>
      </c>
      <c r="H178" s="94">
        <v>432884</v>
      </c>
      <c r="I178" s="94">
        <v>361749</v>
      </c>
      <c r="J178" s="94">
        <v>502465</v>
      </c>
      <c r="K178" s="94">
        <v>607157</v>
      </c>
      <c r="L178" s="94">
        <v>3958935</v>
      </c>
      <c r="N178" s="85"/>
    </row>
    <row r="179" spans="1:14" s="84" customFormat="1" ht="13.5" thickBot="1" x14ac:dyDescent="0.35">
      <c r="A179" s="95"/>
      <c r="B179" s="96" t="s">
        <v>157</v>
      </c>
      <c r="C179" s="95"/>
      <c r="D179" s="95">
        <v>175</v>
      </c>
      <c r="E179" s="95">
        <v>279</v>
      </c>
      <c r="F179" s="95">
        <v>530</v>
      </c>
      <c r="G179" s="95">
        <v>156</v>
      </c>
      <c r="H179" s="95">
        <v>445</v>
      </c>
      <c r="I179" s="95">
        <v>93</v>
      </c>
      <c r="J179" s="95">
        <v>0</v>
      </c>
      <c r="K179" s="95">
        <v>56</v>
      </c>
      <c r="L179" s="97">
        <v>1734</v>
      </c>
      <c r="N179" s="85"/>
    </row>
    <row r="180" spans="1:14" s="84" customFormat="1" ht="13.5" thickBot="1" x14ac:dyDescent="0.35">
      <c r="A180" s="95"/>
      <c r="B180" s="96" t="s">
        <v>160</v>
      </c>
      <c r="C180" s="95"/>
      <c r="D180" s="95">
        <v>0</v>
      </c>
      <c r="E180" s="97">
        <v>7447</v>
      </c>
      <c r="F180" s="97">
        <v>5240</v>
      </c>
      <c r="G180" s="95">
        <v>0</v>
      </c>
      <c r="H180" s="97">
        <v>5319</v>
      </c>
      <c r="I180" s="97">
        <v>5380</v>
      </c>
      <c r="J180" s="95">
        <v>0</v>
      </c>
      <c r="K180" s="97">
        <v>6749</v>
      </c>
      <c r="L180" s="97">
        <v>30135</v>
      </c>
      <c r="N180" s="85"/>
    </row>
    <row r="181" spans="1:14" s="84" customFormat="1" ht="13.5" thickBot="1" x14ac:dyDescent="0.35">
      <c r="A181" s="95"/>
      <c r="B181" s="96" t="s">
        <v>161</v>
      </c>
      <c r="C181" s="95"/>
      <c r="D181" s="97">
        <v>6570</v>
      </c>
      <c r="E181" s="97">
        <v>6499</v>
      </c>
      <c r="F181" s="97">
        <v>3274</v>
      </c>
      <c r="G181" s="97">
        <v>9893</v>
      </c>
      <c r="H181" s="97">
        <v>1685</v>
      </c>
      <c r="I181" s="97">
        <v>39378</v>
      </c>
      <c r="J181" s="97">
        <v>24197</v>
      </c>
      <c r="K181" s="97">
        <v>12862</v>
      </c>
      <c r="L181" s="97">
        <v>104358</v>
      </c>
      <c r="N181" s="85"/>
    </row>
    <row r="182" spans="1:14" s="84" customFormat="1" ht="13.5" thickBot="1" x14ac:dyDescent="0.35">
      <c r="A182" s="95"/>
      <c r="B182" s="96" t="s">
        <v>137</v>
      </c>
      <c r="C182" s="95"/>
      <c r="D182" s="97">
        <v>70817</v>
      </c>
      <c r="E182" s="97">
        <v>22592</v>
      </c>
      <c r="F182" s="97">
        <v>68605</v>
      </c>
      <c r="G182" s="97">
        <v>31786</v>
      </c>
      <c r="H182" s="97">
        <v>45782</v>
      </c>
      <c r="I182" s="97">
        <v>4885</v>
      </c>
      <c r="J182" s="97">
        <v>9404</v>
      </c>
      <c r="K182" s="97">
        <v>66363</v>
      </c>
      <c r="L182" s="97">
        <v>320234</v>
      </c>
      <c r="N182" s="85"/>
    </row>
    <row r="183" spans="1:14" s="84" customFormat="1" ht="13.5" thickBot="1" x14ac:dyDescent="0.35">
      <c r="A183" s="95"/>
      <c r="B183" s="96" t="s">
        <v>139</v>
      </c>
      <c r="C183" s="95"/>
      <c r="D183" s="97">
        <v>1684</v>
      </c>
      <c r="E183" s="95">
        <v>647</v>
      </c>
      <c r="F183" s="95">
        <v>777</v>
      </c>
      <c r="G183" s="95">
        <v>259</v>
      </c>
      <c r="H183" s="97">
        <v>1380</v>
      </c>
      <c r="I183" s="95">
        <v>388</v>
      </c>
      <c r="J183" s="95">
        <v>777</v>
      </c>
      <c r="K183" s="95">
        <v>777</v>
      </c>
      <c r="L183" s="97">
        <v>6689</v>
      </c>
      <c r="N183" s="85"/>
    </row>
    <row r="184" spans="1:14" s="84" customFormat="1" ht="13.5" thickBot="1" x14ac:dyDescent="0.35">
      <c r="A184" s="95"/>
      <c r="B184" s="96" t="s">
        <v>146</v>
      </c>
      <c r="C184" s="95"/>
      <c r="D184" s="97">
        <v>317423</v>
      </c>
      <c r="E184" s="97">
        <v>339369</v>
      </c>
      <c r="F184" s="97">
        <v>481064</v>
      </c>
      <c r="G184" s="97">
        <v>660106</v>
      </c>
      <c r="H184" s="97">
        <v>374294</v>
      </c>
      <c r="I184" s="97">
        <v>308943</v>
      </c>
      <c r="J184" s="97">
        <v>460889</v>
      </c>
      <c r="K184" s="97">
        <v>518966</v>
      </c>
      <c r="L184" s="97">
        <v>3461054</v>
      </c>
      <c r="N184" s="85"/>
    </row>
    <row r="185" spans="1:14" s="84" customFormat="1" ht="13.5" thickBot="1" x14ac:dyDescent="0.35">
      <c r="A185" s="95"/>
      <c r="B185" s="96" t="s">
        <v>163</v>
      </c>
      <c r="C185" s="95"/>
      <c r="D185" s="95">
        <v>266</v>
      </c>
      <c r="E185" s="97">
        <v>11839</v>
      </c>
      <c r="F185" s="97">
        <v>5728</v>
      </c>
      <c r="G185" s="95">
        <v>527</v>
      </c>
      <c r="H185" s="97">
        <v>3979</v>
      </c>
      <c r="I185" s="97">
        <v>1517</v>
      </c>
      <c r="J185" s="97">
        <v>7198</v>
      </c>
      <c r="K185" s="97">
        <v>1384</v>
      </c>
      <c r="L185" s="97">
        <v>32438</v>
      </c>
      <c r="N185" s="85"/>
    </row>
    <row r="186" spans="1:14" s="84" customFormat="1" ht="13.5" thickBot="1" x14ac:dyDescent="0.35">
      <c r="A186" s="95"/>
      <c r="B186" s="96" t="s">
        <v>155</v>
      </c>
      <c r="C186" s="95"/>
      <c r="D186" s="95">
        <v>0</v>
      </c>
      <c r="E186" s="95">
        <v>0</v>
      </c>
      <c r="F186" s="95">
        <v>436</v>
      </c>
      <c r="G186" s="95">
        <v>0</v>
      </c>
      <c r="H186" s="95">
        <v>0</v>
      </c>
      <c r="I186" s="97">
        <v>1165</v>
      </c>
      <c r="J186" s="95">
        <v>0</v>
      </c>
      <c r="K186" s="95">
        <v>0</v>
      </c>
      <c r="L186" s="97">
        <v>1601</v>
      </c>
      <c r="N186" s="85"/>
    </row>
    <row r="187" spans="1:14" s="84" customFormat="1" ht="13.5" thickBot="1" x14ac:dyDescent="0.35">
      <c r="A187" s="95"/>
      <c r="B187" s="96" t="s">
        <v>164</v>
      </c>
      <c r="C187" s="95"/>
      <c r="D187" s="95">
        <v>231</v>
      </c>
      <c r="E187" s="95">
        <v>461</v>
      </c>
      <c r="F187" s="95">
        <v>0</v>
      </c>
      <c r="G187" s="95">
        <v>0</v>
      </c>
      <c r="H187" s="95">
        <v>0</v>
      </c>
      <c r="I187" s="95">
        <v>0</v>
      </c>
      <c r="J187" s="95">
        <v>0</v>
      </c>
      <c r="K187" s="95">
        <v>0</v>
      </c>
      <c r="L187" s="95">
        <v>692</v>
      </c>
      <c r="N187" s="85"/>
    </row>
    <row r="188" spans="1:14" s="84" customFormat="1" ht="13.5" thickBot="1" x14ac:dyDescent="0.35">
      <c r="A188" s="92" t="s">
        <v>144</v>
      </c>
      <c r="B188" s="93"/>
      <c r="C188" s="94">
        <v>25402</v>
      </c>
      <c r="D188" s="92">
        <v>0</v>
      </c>
      <c r="E188" s="92">
        <v>0</v>
      </c>
      <c r="F188" s="92">
        <v>0</v>
      </c>
      <c r="G188" s="92">
        <v>0</v>
      </c>
      <c r="H188" s="92">
        <v>0</v>
      </c>
      <c r="I188" s="92">
        <v>0</v>
      </c>
      <c r="J188" s="92">
        <v>0</v>
      </c>
      <c r="K188" s="92">
        <v>0</v>
      </c>
      <c r="L188" s="92">
        <v>0</v>
      </c>
      <c r="N188" s="85"/>
    </row>
    <row r="189" spans="1:14" s="84" customFormat="1" ht="13.5" thickBot="1" x14ac:dyDescent="0.35">
      <c r="A189" s="92" t="s">
        <v>105</v>
      </c>
      <c r="B189" s="93"/>
      <c r="C189" s="94">
        <v>402000</v>
      </c>
      <c r="D189" s="92">
        <v>0</v>
      </c>
      <c r="E189" s="92">
        <v>10</v>
      </c>
      <c r="F189" s="92">
        <v>300</v>
      </c>
      <c r="G189" s="92">
        <v>0</v>
      </c>
      <c r="H189" s="92">
        <v>300</v>
      </c>
      <c r="I189" s="92">
        <v>0</v>
      </c>
      <c r="J189" s="92">
        <v>0</v>
      </c>
      <c r="K189" s="92">
        <v>0</v>
      </c>
      <c r="L189" s="92">
        <v>610</v>
      </c>
      <c r="N189" s="85"/>
    </row>
    <row r="190" spans="1:14" s="84" customFormat="1" ht="13.5" thickBot="1" x14ac:dyDescent="0.35">
      <c r="A190" s="95"/>
      <c r="B190" s="96" t="s">
        <v>251</v>
      </c>
      <c r="C190" s="97">
        <v>235000</v>
      </c>
      <c r="D190" s="95">
        <v>0</v>
      </c>
      <c r="E190" s="95">
        <v>0</v>
      </c>
      <c r="F190" s="95">
        <v>300</v>
      </c>
      <c r="G190" s="95">
        <v>0</v>
      </c>
      <c r="H190" s="95">
        <v>300</v>
      </c>
      <c r="I190" s="95">
        <v>0</v>
      </c>
      <c r="J190" s="95">
        <v>0</v>
      </c>
      <c r="K190" s="95">
        <v>0</v>
      </c>
      <c r="L190" s="95">
        <v>600</v>
      </c>
      <c r="N190" s="85"/>
    </row>
    <row r="191" spans="1:14" s="84" customFormat="1" ht="13.5" thickBot="1" x14ac:dyDescent="0.35">
      <c r="A191" s="95"/>
      <c r="B191" s="96" t="s">
        <v>253</v>
      </c>
      <c r="C191" s="97">
        <v>167000</v>
      </c>
      <c r="D191" s="95">
        <v>0</v>
      </c>
      <c r="E191" s="95">
        <v>10</v>
      </c>
      <c r="F191" s="95">
        <v>0</v>
      </c>
      <c r="G191" s="95">
        <v>0</v>
      </c>
      <c r="H191" s="95">
        <v>0</v>
      </c>
      <c r="I191" s="95">
        <v>0</v>
      </c>
      <c r="J191" s="95">
        <v>0</v>
      </c>
      <c r="K191" s="95">
        <v>0</v>
      </c>
      <c r="L191" s="95">
        <v>10</v>
      </c>
      <c r="N191" s="85"/>
    </row>
    <row r="192" spans="1:14" s="84" customFormat="1" ht="26.5" thickBot="1" x14ac:dyDescent="0.35">
      <c r="A192" s="89" t="s">
        <v>175</v>
      </c>
      <c r="B192" s="90"/>
      <c r="C192" s="91">
        <v>13481064</v>
      </c>
      <c r="D192" s="91">
        <v>399051</v>
      </c>
      <c r="E192" s="91">
        <v>438902</v>
      </c>
      <c r="F192" s="91">
        <v>679536</v>
      </c>
      <c r="G192" s="91">
        <v>497429</v>
      </c>
      <c r="H192" s="91">
        <v>570104</v>
      </c>
      <c r="I192" s="91">
        <v>697188</v>
      </c>
      <c r="J192" s="91">
        <v>518732</v>
      </c>
      <c r="K192" s="91">
        <v>575912</v>
      </c>
      <c r="L192" s="91">
        <v>4376854</v>
      </c>
      <c r="N192" s="85"/>
    </row>
    <row r="193" spans="1:14" s="84" customFormat="1" ht="13.5" thickBot="1" x14ac:dyDescent="0.35">
      <c r="A193" s="92" t="s">
        <v>107</v>
      </c>
      <c r="B193" s="93"/>
      <c r="C193" s="92">
        <v>0</v>
      </c>
      <c r="D193" s="92">
        <v>0</v>
      </c>
      <c r="E193" s="92">
        <v>0</v>
      </c>
      <c r="F193" s="92">
        <v>0</v>
      </c>
      <c r="G193" s="92">
        <v>0</v>
      </c>
      <c r="H193" s="92">
        <v>0</v>
      </c>
      <c r="I193" s="92">
        <v>0</v>
      </c>
      <c r="J193" s="92">
        <v>0</v>
      </c>
      <c r="K193" s="92">
        <v>0</v>
      </c>
      <c r="L193" s="92">
        <v>0</v>
      </c>
      <c r="N193" s="85"/>
    </row>
    <row r="194" spans="1:14" s="84" customFormat="1" ht="13.5" thickBot="1" x14ac:dyDescent="0.35">
      <c r="A194" s="92" t="s">
        <v>106</v>
      </c>
      <c r="B194" s="93"/>
      <c r="C194" s="94">
        <v>5407000</v>
      </c>
      <c r="D194" s="94">
        <v>376029</v>
      </c>
      <c r="E194" s="94">
        <v>415902</v>
      </c>
      <c r="F194" s="94">
        <v>630963</v>
      </c>
      <c r="G194" s="94">
        <v>474429</v>
      </c>
      <c r="H194" s="94">
        <v>522496</v>
      </c>
      <c r="I194" s="94">
        <v>695688</v>
      </c>
      <c r="J194" s="94">
        <v>515555</v>
      </c>
      <c r="K194" s="94">
        <v>506897</v>
      </c>
      <c r="L194" s="94">
        <v>4137959</v>
      </c>
      <c r="N194" s="85"/>
    </row>
    <row r="195" spans="1:14" s="84" customFormat="1" ht="13.5" thickBot="1" x14ac:dyDescent="0.35">
      <c r="A195" s="95"/>
      <c r="B195" s="96" t="s">
        <v>137</v>
      </c>
      <c r="C195" s="95"/>
      <c r="D195" s="95">
        <v>0</v>
      </c>
      <c r="E195" s="97">
        <v>9422</v>
      </c>
      <c r="F195" s="97">
        <v>22500</v>
      </c>
      <c r="G195" s="95">
        <v>0</v>
      </c>
      <c r="H195" s="95">
        <v>0</v>
      </c>
      <c r="I195" s="95">
        <v>0</v>
      </c>
      <c r="J195" s="95">
        <v>0</v>
      </c>
      <c r="K195" s="95">
        <v>0</v>
      </c>
      <c r="L195" s="97">
        <v>31922</v>
      </c>
      <c r="N195" s="85"/>
    </row>
    <row r="196" spans="1:14" s="84" customFormat="1" ht="13.5" thickBot="1" x14ac:dyDescent="0.35">
      <c r="A196" s="95"/>
      <c r="B196" s="96" t="s">
        <v>138</v>
      </c>
      <c r="C196" s="95"/>
      <c r="D196" s="97">
        <v>376029</v>
      </c>
      <c r="E196" s="97">
        <v>361487</v>
      </c>
      <c r="F196" s="97">
        <v>540968</v>
      </c>
      <c r="G196" s="97">
        <v>474429</v>
      </c>
      <c r="H196" s="97">
        <v>500563</v>
      </c>
      <c r="I196" s="97">
        <v>650694</v>
      </c>
      <c r="J196" s="97">
        <v>470559</v>
      </c>
      <c r="K196" s="97">
        <v>326912</v>
      </c>
      <c r="L196" s="97">
        <v>3701641</v>
      </c>
      <c r="N196" s="85"/>
    </row>
    <row r="197" spans="1:14" s="84" customFormat="1" ht="13.5" thickBot="1" x14ac:dyDescent="0.35">
      <c r="A197" s="95"/>
      <c r="B197" s="96" t="s">
        <v>139</v>
      </c>
      <c r="C197" s="95"/>
      <c r="D197" s="95">
        <v>0</v>
      </c>
      <c r="E197" s="97">
        <v>44993</v>
      </c>
      <c r="F197" s="97">
        <v>67495</v>
      </c>
      <c r="G197" s="95">
        <v>0</v>
      </c>
      <c r="H197" s="97">
        <v>21933</v>
      </c>
      <c r="I197" s="97">
        <v>44994</v>
      </c>
      <c r="J197" s="97">
        <v>44996</v>
      </c>
      <c r="K197" s="97">
        <v>179985</v>
      </c>
      <c r="L197" s="97">
        <v>404396</v>
      </c>
      <c r="N197" s="85"/>
    </row>
    <row r="198" spans="1:14" s="84" customFormat="1" ht="13.5" thickBot="1" x14ac:dyDescent="0.35">
      <c r="A198" s="92" t="s">
        <v>144</v>
      </c>
      <c r="B198" s="93"/>
      <c r="C198" s="94">
        <v>13064</v>
      </c>
      <c r="D198" s="92">
        <v>0</v>
      </c>
      <c r="E198" s="92">
        <v>0</v>
      </c>
      <c r="F198" s="92">
        <v>0</v>
      </c>
      <c r="G198" s="92">
        <v>0</v>
      </c>
      <c r="H198" s="92">
        <v>0</v>
      </c>
      <c r="I198" s="92">
        <v>0</v>
      </c>
      <c r="J198" s="92">
        <v>0</v>
      </c>
      <c r="K198" s="92">
        <v>0</v>
      </c>
      <c r="L198" s="92">
        <v>0</v>
      </c>
      <c r="N198" s="85"/>
    </row>
    <row r="199" spans="1:14" s="84" customFormat="1" ht="13.5" thickBot="1" x14ac:dyDescent="0.35">
      <c r="A199" s="92" t="s">
        <v>105</v>
      </c>
      <c r="B199" s="93"/>
      <c r="C199" s="94">
        <v>8061000</v>
      </c>
      <c r="D199" s="94">
        <v>23022</v>
      </c>
      <c r="E199" s="94">
        <v>23000</v>
      </c>
      <c r="F199" s="94">
        <v>48573</v>
      </c>
      <c r="G199" s="94">
        <v>23000</v>
      </c>
      <c r="H199" s="94">
        <v>47608</v>
      </c>
      <c r="I199" s="94">
        <v>1500</v>
      </c>
      <c r="J199" s="94">
        <v>3177</v>
      </c>
      <c r="K199" s="94">
        <v>69015</v>
      </c>
      <c r="L199" s="94">
        <v>238895</v>
      </c>
      <c r="N199" s="85"/>
    </row>
    <row r="200" spans="1:14" s="84" customFormat="1" ht="13.5" thickBot="1" x14ac:dyDescent="0.35">
      <c r="A200" s="95"/>
      <c r="B200" s="96" t="s">
        <v>166</v>
      </c>
      <c r="C200" s="97">
        <v>6383000</v>
      </c>
      <c r="D200" s="97">
        <v>23022</v>
      </c>
      <c r="E200" s="97">
        <v>23000</v>
      </c>
      <c r="F200" s="97">
        <v>2573</v>
      </c>
      <c r="G200" s="95">
        <v>0</v>
      </c>
      <c r="H200" s="97">
        <v>1608</v>
      </c>
      <c r="I200" s="97">
        <v>1500</v>
      </c>
      <c r="J200" s="97">
        <v>3177</v>
      </c>
      <c r="K200" s="97">
        <v>23015</v>
      </c>
      <c r="L200" s="97">
        <v>77895</v>
      </c>
      <c r="N200" s="85"/>
    </row>
    <row r="201" spans="1:14" s="84" customFormat="1" ht="13.5" thickBot="1" x14ac:dyDescent="0.35">
      <c r="A201" s="95"/>
      <c r="B201" s="96" t="s">
        <v>176</v>
      </c>
      <c r="C201" s="97">
        <v>500000</v>
      </c>
      <c r="D201" s="95">
        <v>0</v>
      </c>
      <c r="E201" s="95">
        <v>0</v>
      </c>
      <c r="F201" s="95">
        <v>0</v>
      </c>
      <c r="G201" s="95">
        <v>0</v>
      </c>
      <c r="H201" s="95">
        <v>0</v>
      </c>
      <c r="I201" s="95">
        <v>0</v>
      </c>
      <c r="J201" s="95">
        <v>0</v>
      </c>
      <c r="K201" s="95">
        <v>0</v>
      </c>
      <c r="L201" s="95">
        <v>0</v>
      </c>
      <c r="N201" s="85"/>
    </row>
    <row r="202" spans="1:14" s="84" customFormat="1" ht="13.5" thickBot="1" x14ac:dyDescent="0.35">
      <c r="A202" s="95"/>
      <c r="B202" s="96" t="s">
        <v>242</v>
      </c>
      <c r="C202" s="97">
        <v>1178000</v>
      </c>
      <c r="D202" s="95">
        <v>0</v>
      </c>
      <c r="E202" s="95">
        <v>0</v>
      </c>
      <c r="F202" s="97">
        <v>46000</v>
      </c>
      <c r="G202" s="97">
        <v>23000</v>
      </c>
      <c r="H202" s="97">
        <v>46000</v>
      </c>
      <c r="I202" s="95">
        <v>0</v>
      </c>
      <c r="J202" s="95">
        <v>0</v>
      </c>
      <c r="K202" s="97">
        <v>46000</v>
      </c>
      <c r="L202" s="97">
        <v>161000</v>
      </c>
      <c r="N202" s="85"/>
    </row>
    <row r="203" spans="1:14" s="84" customFormat="1" ht="26.5" thickBot="1" x14ac:dyDescent="0.35">
      <c r="A203" s="89" t="s">
        <v>177</v>
      </c>
      <c r="B203" s="90"/>
      <c r="C203" s="91">
        <v>7854833</v>
      </c>
      <c r="D203" s="91">
        <v>117941</v>
      </c>
      <c r="E203" s="91">
        <v>93194</v>
      </c>
      <c r="F203" s="91">
        <v>191180</v>
      </c>
      <c r="G203" s="91">
        <v>275446</v>
      </c>
      <c r="H203" s="91">
        <v>297056</v>
      </c>
      <c r="I203" s="91">
        <v>209547</v>
      </c>
      <c r="J203" s="91">
        <v>190840</v>
      </c>
      <c r="K203" s="91">
        <v>358625</v>
      </c>
      <c r="L203" s="91">
        <v>1733829</v>
      </c>
      <c r="N203" s="85"/>
    </row>
    <row r="204" spans="1:14" s="84" customFormat="1" ht="13.5" thickBot="1" x14ac:dyDescent="0.35">
      <c r="A204" s="92" t="s">
        <v>106</v>
      </c>
      <c r="B204" s="93"/>
      <c r="C204" s="94">
        <v>5925000</v>
      </c>
      <c r="D204" s="94">
        <v>93849</v>
      </c>
      <c r="E204" s="94">
        <v>54140</v>
      </c>
      <c r="F204" s="94">
        <v>174967</v>
      </c>
      <c r="G204" s="94">
        <v>258308</v>
      </c>
      <c r="H204" s="94">
        <v>282814</v>
      </c>
      <c r="I204" s="94">
        <v>204669</v>
      </c>
      <c r="J204" s="94">
        <v>175120</v>
      </c>
      <c r="K204" s="94">
        <v>224751</v>
      </c>
      <c r="L204" s="94">
        <v>1468618</v>
      </c>
      <c r="N204" s="85"/>
    </row>
    <row r="205" spans="1:14" s="84" customFormat="1" ht="13.5" thickBot="1" x14ac:dyDescent="0.35">
      <c r="A205" s="95"/>
      <c r="B205" s="96" t="s">
        <v>143</v>
      </c>
      <c r="C205" s="95"/>
      <c r="D205" s="95">
        <v>0</v>
      </c>
      <c r="E205" s="95">
        <v>0</v>
      </c>
      <c r="F205" s="95">
        <v>0</v>
      </c>
      <c r="G205" s="95">
        <v>0</v>
      </c>
      <c r="H205" s="95">
        <v>0</v>
      </c>
      <c r="I205" s="97">
        <v>16271</v>
      </c>
      <c r="J205" s="97">
        <v>19503</v>
      </c>
      <c r="K205" s="97">
        <v>19425</v>
      </c>
      <c r="L205" s="97">
        <v>55199</v>
      </c>
      <c r="N205" s="85"/>
    </row>
    <row r="206" spans="1:14" s="84" customFormat="1" ht="13.5" thickBot="1" x14ac:dyDescent="0.35">
      <c r="A206" s="95"/>
      <c r="B206" s="96" t="s">
        <v>136</v>
      </c>
      <c r="C206" s="95"/>
      <c r="D206" s="95">
        <v>4</v>
      </c>
      <c r="E206" s="95">
        <v>0</v>
      </c>
      <c r="F206" s="95">
        <v>0</v>
      </c>
      <c r="G206" s="95">
        <v>0</v>
      </c>
      <c r="H206" s="95">
        <v>8</v>
      </c>
      <c r="I206" s="95">
        <v>6</v>
      </c>
      <c r="J206" s="95">
        <v>0</v>
      </c>
      <c r="K206" s="95">
        <v>16</v>
      </c>
      <c r="L206" s="95">
        <v>34</v>
      </c>
      <c r="N206" s="85"/>
    </row>
    <row r="207" spans="1:14" s="84" customFormat="1" ht="13.5" thickBot="1" x14ac:dyDescent="0.35">
      <c r="A207" s="95"/>
      <c r="B207" s="96" t="s">
        <v>137</v>
      </c>
      <c r="C207" s="95"/>
      <c r="D207" s="97">
        <v>20932</v>
      </c>
      <c r="E207" s="95">
        <v>0</v>
      </c>
      <c r="F207" s="97">
        <v>19528</v>
      </c>
      <c r="G207" s="97">
        <v>20261</v>
      </c>
      <c r="H207" s="95">
        <v>0</v>
      </c>
      <c r="I207" s="97">
        <v>18808</v>
      </c>
      <c r="J207" s="95">
        <v>0</v>
      </c>
      <c r="K207" s="97">
        <v>40552</v>
      </c>
      <c r="L207" s="97">
        <v>120081</v>
      </c>
      <c r="N207" s="85"/>
    </row>
    <row r="208" spans="1:14" s="84" customFormat="1" ht="13.5" thickBot="1" x14ac:dyDescent="0.35">
      <c r="A208" s="95"/>
      <c r="B208" s="96" t="s">
        <v>146</v>
      </c>
      <c r="C208" s="95"/>
      <c r="D208" s="97">
        <v>72913</v>
      </c>
      <c r="E208" s="97">
        <v>54140</v>
      </c>
      <c r="F208" s="97">
        <v>155439</v>
      </c>
      <c r="G208" s="97">
        <v>238047</v>
      </c>
      <c r="H208" s="97">
        <v>282806</v>
      </c>
      <c r="I208" s="97">
        <v>169584</v>
      </c>
      <c r="J208" s="97">
        <v>155617</v>
      </c>
      <c r="K208" s="97">
        <v>164758</v>
      </c>
      <c r="L208" s="97">
        <v>1293304</v>
      </c>
      <c r="N208" s="85"/>
    </row>
    <row r="209" spans="1:14" s="84" customFormat="1" ht="13.5" thickBot="1" x14ac:dyDescent="0.35">
      <c r="A209" s="92" t="s">
        <v>144</v>
      </c>
      <c r="B209" s="93"/>
      <c r="C209" s="94">
        <v>79833</v>
      </c>
      <c r="D209" s="94">
        <v>2760</v>
      </c>
      <c r="E209" s="94">
        <v>20132</v>
      </c>
      <c r="F209" s="94">
        <v>3480</v>
      </c>
      <c r="G209" s="92">
        <v>0</v>
      </c>
      <c r="H209" s="94">
        <v>11598</v>
      </c>
      <c r="I209" s="92">
        <v>0</v>
      </c>
      <c r="J209" s="94">
        <v>1690</v>
      </c>
      <c r="K209" s="92">
        <v>0</v>
      </c>
      <c r="L209" s="94">
        <v>39660</v>
      </c>
      <c r="N209" s="85"/>
    </row>
    <row r="210" spans="1:14" s="84" customFormat="1" ht="13.5" thickBot="1" x14ac:dyDescent="0.35">
      <c r="A210" s="95"/>
      <c r="B210" s="96" t="s">
        <v>165</v>
      </c>
      <c r="C210" s="95"/>
      <c r="D210" s="97">
        <v>2760</v>
      </c>
      <c r="E210" s="97">
        <v>20132</v>
      </c>
      <c r="F210" s="97">
        <v>3480</v>
      </c>
      <c r="G210" s="95">
        <v>0</v>
      </c>
      <c r="H210" s="97">
        <v>11598</v>
      </c>
      <c r="I210" s="95">
        <v>0</v>
      </c>
      <c r="J210" s="97">
        <v>1690</v>
      </c>
      <c r="K210" s="95">
        <v>0</v>
      </c>
      <c r="L210" s="97">
        <v>39660</v>
      </c>
      <c r="N210" s="85"/>
    </row>
    <row r="211" spans="1:14" s="84" customFormat="1" ht="13.5" thickBot="1" x14ac:dyDescent="0.35">
      <c r="A211" s="92" t="s">
        <v>105</v>
      </c>
      <c r="B211" s="93"/>
      <c r="C211" s="94">
        <v>1850000</v>
      </c>
      <c r="D211" s="94">
        <v>21332</v>
      </c>
      <c r="E211" s="94">
        <v>18922</v>
      </c>
      <c r="F211" s="94">
        <v>12733</v>
      </c>
      <c r="G211" s="94">
        <v>17138</v>
      </c>
      <c r="H211" s="94">
        <v>2644</v>
      </c>
      <c r="I211" s="94">
        <v>4878</v>
      </c>
      <c r="J211" s="94">
        <v>14030</v>
      </c>
      <c r="K211" s="94">
        <v>133874</v>
      </c>
      <c r="L211" s="94">
        <v>225551</v>
      </c>
      <c r="N211" s="85"/>
    </row>
    <row r="212" spans="1:14" s="84" customFormat="1" ht="13.5" thickBot="1" x14ac:dyDescent="0.35">
      <c r="A212" s="95"/>
      <c r="B212" s="96" t="s">
        <v>141</v>
      </c>
      <c r="C212" s="97">
        <v>1850000</v>
      </c>
      <c r="D212" s="97">
        <v>21332</v>
      </c>
      <c r="E212" s="97">
        <v>18922</v>
      </c>
      <c r="F212" s="97">
        <v>12733</v>
      </c>
      <c r="G212" s="97">
        <v>17138</v>
      </c>
      <c r="H212" s="97">
        <v>2644</v>
      </c>
      <c r="I212" s="97">
        <v>4878</v>
      </c>
      <c r="J212" s="97">
        <v>14030</v>
      </c>
      <c r="K212" s="97">
        <v>133874</v>
      </c>
      <c r="L212" s="97">
        <v>225551</v>
      </c>
      <c r="N212" s="85"/>
    </row>
    <row r="213" spans="1:14" s="84" customFormat="1" ht="13.5" thickBot="1" x14ac:dyDescent="0.35">
      <c r="A213" s="89" t="s">
        <v>178</v>
      </c>
      <c r="B213" s="90"/>
      <c r="C213" s="91">
        <v>5474908</v>
      </c>
      <c r="D213" s="90">
        <v>0</v>
      </c>
      <c r="E213" s="90">
        <v>0</v>
      </c>
      <c r="F213" s="91">
        <v>2712</v>
      </c>
      <c r="G213" s="90">
        <v>0</v>
      </c>
      <c r="H213" s="91">
        <v>6450</v>
      </c>
      <c r="I213" s="91">
        <v>2640</v>
      </c>
      <c r="J213" s="91">
        <v>10560</v>
      </c>
      <c r="K213" s="91">
        <v>4944</v>
      </c>
      <c r="L213" s="91">
        <v>27306</v>
      </c>
      <c r="N213" s="85"/>
    </row>
    <row r="214" spans="1:14" s="84" customFormat="1" ht="13.5" thickBot="1" x14ac:dyDescent="0.35">
      <c r="A214" s="92" t="s">
        <v>107</v>
      </c>
      <c r="B214" s="93"/>
      <c r="C214" s="92">
        <v>0</v>
      </c>
      <c r="D214" s="92">
        <v>0</v>
      </c>
      <c r="E214" s="92">
        <v>0</v>
      </c>
      <c r="F214" s="92">
        <v>0</v>
      </c>
      <c r="G214" s="92">
        <v>0</v>
      </c>
      <c r="H214" s="92">
        <v>0</v>
      </c>
      <c r="I214" s="92">
        <v>0</v>
      </c>
      <c r="J214" s="92">
        <v>0</v>
      </c>
      <c r="K214" s="92">
        <v>0</v>
      </c>
      <c r="L214" s="92">
        <v>0</v>
      </c>
      <c r="N214" s="85"/>
    </row>
    <row r="215" spans="1:14" s="84" customFormat="1" ht="13.5" thickBot="1" x14ac:dyDescent="0.35">
      <c r="A215" s="92" t="s">
        <v>106</v>
      </c>
      <c r="B215" s="93"/>
      <c r="C215" s="94">
        <v>4424907</v>
      </c>
      <c r="D215" s="92">
        <v>0</v>
      </c>
      <c r="E215" s="92">
        <v>0</v>
      </c>
      <c r="F215" s="94">
        <v>2712</v>
      </c>
      <c r="G215" s="92">
        <v>0</v>
      </c>
      <c r="H215" s="94">
        <v>6450</v>
      </c>
      <c r="I215" s="94">
        <v>2640</v>
      </c>
      <c r="J215" s="94">
        <v>10560</v>
      </c>
      <c r="K215" s="94">
        <v>4944</v>
      </c>
      <c r="L215" s="94">
        <v>27306</v>
      </c>
      <c r="N215" s="85"/>
    </row>
    <row r="216" spans="1:14" s="84" customFormat="1" ht="13.5" thickBot="1" x14ac:dyDescent="0.35">
      <c r="A216" s="95"/>
      <c r="B216" s="96" t="s">
        <v>143</v>
      </c>
      <c r="C216" s="95"/>
      <c r="D216" s="95">
        <v>0</v>
      </c>
      <c r="E216" s="95">
        <v>0</v>
      </c>
      <c r="F216" s="97">
        <v>2712</v>
      </c>
      <c r="G216" s="95">
        <v>0</v>
      </c>
      <c r="H216" s="97">
        <v>6450</v>
      </c>
      <c r="I216" s="97">
        <v>2640</v>
      </c>
      <c r="J216" s="97">
        <v>10560</v>
      </c>
      <c r="K216" s="97">
        <v>4944</v>
      </c>
      <c r="L216" s="97">
        <v>27306</v>
      </c>
      <c r="N216" s="85"/>
    </row>
    <row r="217" spans="1:14" s="84" customFormat="1" ht="13.5" thickBot="1" x14ac:dyDescent="0.35">
      <c r="A217" s="92" t="s">
        <v>144</v>
      </c>
      <c r="B217" s="93"/>
      <c r="C217" s="92">
        <v>1</v>
      </c>
      <c r="D217" s="92">
        <v>0</v>
      </c>
      <c r="E217" s="92">
        <v>0</v>
      </c>
      <c r="F217" s="92">
        <v>0</v>
      </c>
      <c r="G217" s="92">
        <v>0</v>
      </c>
      <c r="H217" s="92">
        <v>0</v>
      </c>
      <c r="I217" s="92">
        <v>0</v>
      </c>
      <c r="J217" s="92">
        <v>0</v>
      </c>
      <c r="K217" s="92">
        <v>0</v>
      </c>
      <c r="L217" s="92">
        <v>0</v>
      </c>
      <c r="N217" s="85"/>
    </row>
    <row r="218" spans="1:14" s="84" customFormat="1" ht="13.5" thickBot="1" x14ac:dyDescent="0.35">
      <c r="A218" s="92" t="s">
        <v>105</v>
      </c>
      <c r="B218" s="93"/>
      <c r="C218" s="94">
        <v>1050000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N218" s="85"/>
    </row>
    <row r="219" spans="1:14" s="84" customFormat="1" ht="13.5" thickBot="1" x14ac:dyDescent="0.35">
      <c r="A219" s="95"/>
      <c r="B219" s="96" t="s">
        <v>252</v>
      </c>
      <c r="C219" s="97">
        <v>50000</v>
      </c>
      <c r="D219" s="95">
        <v>0</v>
      </c>
      <c r="E219" s="95">
        <v>0</v>
      </c>
      <c r="F219" s="95">
        <v>0</v>
      </c>
      <c r="G219" s="95">
        <v>0</v>
      </c>
      <c r="H219" s="95">
        <v>0</v>
      </c>
      <c r="I219" s="95">
        <v>0</v>
      </c>
      <c r="J219" s="95">
        <v>0</v>
      </c>
      <c r="K219" s="95">
        <v>0</v>
      </c>
      <c r="L219" s="95">
        <v>0</v>
      </c>
      <c r="N219" s="85"/>
    </row>
    <row r="220" spans="1:14" s="84" customFormat="1" ht="13.5" thickBot="1" x14ac:dyDescent="0.35">
      <c r="A220" s="95"/>
      <c r="B220" s="96" t="s">
        <v>140</v>
      </c>
      <c r="C220" s="97">
        <v>1000000</v>
      </c>
      <c r="D220" s="95">
        <v>0</v>
      </c>
      <c r="E220" s="95">
        <v>0</v>
      </c>
      <c r="F220" s="95">
        <v>0</v>
      </c>
      <c r="G220" s="95">
        <v>0</v>
      </c>
      <c r="H220" s="95">
        <v>0</v>
      </c>
      <c r="I220" s="95">
        <v>0</v>
      </c>
      <c r="J220" s="95">
        <v>0</v>
      </c>
      <c r="K220" s="95">
        <v>0</v>
      </c>
      <c r="L220" s="95">
        <v>0</v>
      </c>
      <c r="N220" s="85"/>
    </row>
    <row r="221" spans="1:14" s="84" customFormat="1" ht="39.5" thickBot="1" x14ac:dyDescent="0.35">
      <c r="A221" s="89" t="s">
        <v>179</v>
      </c>
      <c r="B221" s="90"/>
      <c r="C221" s="91">
        <v>34475276</v>
      </c>
      <c r="D221" s="91">
        <v>1082840</v>
      </c>
      <c r="E221" s="91">
        <v>1064467</v>
      </c>
      <c r="F221" s="91">
        <v>1012243</v>
      </c>
      <c r="G221" s="91">
        <v>1278711</v>
      </c>
      <c r="H221" s="91">
        <v>1684069</v>
      </c>
      <c r="I221" s="91">
        <v>1034891</v>
      </c>
      <c r="J221" s="91">
        <v>1203017</v>
      </c>
      <c r="K221" s="91">
        <v>1479218</v>
      </c>
      <c r="L221" s="91">
        <v>9839456</v>
      </c>
      <c r="N221" s="85"/>
    </row>
    <row r="222" spans="1:14" s="84" customFormat="1" ht="13.5" thickBot="1" x14ac:dyDescent="0.35">
      <c r="A222" s="92" t="s">
        <v>107</v>
      </c>
      <c r="B222" s="93"/>
      <c r="C222" s="92">
        <v>0</v>
      </c>
      <c r="D222" s="92">
        <v>0</v>
      </c>
      <c r="E222" s="92">
        <v>0</v>
      </c>
      <c r="F222" s="92">
        <v>0</v>
      </c>
      <c r="G222" s="92">
        <v>0</v>
      </c>
      <c r="H222" s="94">
        <v>71691</v>
      </c>
      <c r="I222" s="92">
        <v>0</v>
      </c>
      <c r="J222" s="94">
        <v>126732</v>
      </c>
      <c r="K222" s="94">
        <v>215713</v>
      </c>
      <c r="L222" s="94">
        <v>414136</v>
      </c>
      <c r="N222" s="85"/>
    </row>
    <row r="223" spans="1:14" s="84" customFormat="1" ht="13.5" thickBot="1" x14ac:dyDescent="0.35">
      <c r="A223" s="95"/>
      <c r="B223" s="96" t="s">
        <v>141</v>
      </c>
      <c r="C223" s="95"/>
      <c r="D223" s="95">
        <v>0</v>
      </c>
      <c r="E223" s="95">
        <v>0</v>
      </c>
      <c r="F223" s="95">
        <v>0</v>
      </c>
      <c r="G223" s="95">
        <v>0</v>
      </c>
      <c r="H223" s="97">
        <v>71691</v>
      </c>
      <c r="I223" s="95">
        <v>0</v>
      </c>
      <c r="J223" s="97">
        <v>126732</v>
      </c>
      <c r="K223" s="97">
        <v>215713</v>
      </c>
      <c r="L223" s="97">
        <v>414136</v>
      </c>
      <c r="N223" s="85"/>
    </row>
    <row r="224" spans="1:14" s="84" customFormat="1" ht="13.5" thickBot="1" x14ac:dyDescent="0.35">
      <c r="A224" s="92" t="s">
        <v>106</v>
      </c>
      <c r="B224" s="93"/>
      <c r="C224" s="94">
        <v>22900000</v>
      </c>
      <c r="D224" s="94">
        <v>778008</v>
      </c>
      <c r="E224" s="94">
        <v>693591</v>
      </c>
      <c r="F224" s="94">
        <v>621737</v>
      </c>
      <c r="G224" s="94">
        <v>744672</v>
      </c>
      <c r="H224" s="94">
        <v>1166154</v>
      </c>
      <c r="I224" s="94">
        <v>700237</v>
      </c>
      <c r="J224" s="94">
        <v>942621</v>
      </c>
      <c r="K224" s="94">
        <v>1047071</v>
      </c>
      <c r="L224" s="94">
        <v>6694091</v>
      </c>
      <c r="N224" s="85"/>
    </row>
    <row r="225" spans="1:14" s="84" customFormat="1" ht="13.5" thickBot="1" x14ac:dyDescent="0.35">
      <c r="A225" s="95"/>
      <c r="B225" s="96" t="s">
        <v>143</v>
      </c>
      <c r="C225" s="95"/>
      <c r="D225" s="95">
        <v>0</v>
      </c>
      <c r="E225" s="95">
        <v>0</v>
      </c>
      <c r="F225" s="95">
        <v>0</v>
      </c>
      <c r="G225" s="95">
        <v>0</v>
      </c>
      <c r="H225" s="95">
        <v>0</v>
      </c>
      <c r="I225" s="95">
        <v>0</v>
      </c>
      <c r="J225" s="97">
        <v>1741</v>
      </c>
      <c r="K225" s="95">
        <v>0</v>
      </c>
      <c r="L225" s="97">
        <v>1741</v>
      </c>
      <c r="N225" s="85"/>
    </row>
    <row r="226" spans="1:14" s="84" customFormat="1" ht="13.5" thickBot="1" x14ac:dyDescent="0.35">
      <c r="A226" s="95"/>
      <c r="B226" s="96" t="s">
        <v>160</v>
      </c>
      <c r="C226" s="95"/>
      <c r="D226" s="97">
        <v>93860</v>
      </c>
      <c r="E226" s="97">
        <v>37730</v>
      </c>
      <c r="F226" s="95">
        <v>0</v>
      </c>
      <c r="G226" s="95">
        <v>0</v>
      </c>
      <c r="H226" s="97">
        <v>80744</v>
      </c>
      <c r="I226" s="97">
        <v>28812</v>
      </c>
      <c r="J226" s="95">
        <v>0</v>
      </c>
      <c r="K226" s="97">
        <v>40215</v>
      </c>
      <c r="L226" s="97">
        <v>281361</v>
      </c>
      <c r="N226" s="85"/>
    </row>
    <row r="227" spans="1:14" s="84" customFormat="1" ht="13.5" thickBot="1" x14ac:dyDescent="0.35">
      <c r="A227" s="95"/>
      <c r="B227" s="96" t="s">
        <v>161</v>
      </c>
      <c r="C227" s="95"/>
      <c r="D227" s="97">
        <v>204380</v>
      </c>
      <c r="E227" s="97">
        <v>241702</v>
      </c>
      <c r="F227" s="97">
        <v>111004</v>
      </c>
      <c r="G227" s="97">
        <v>74797</v>
      </c>
      <c r="H227" s="97">
        <v>235378</v>
      </c>
      <c r="I227" s="97">
        <v>20117</v>
      </c>
      <c r="J227" s="97">
        <v>84701</v>
      </c>
      <c r="K227" s="97">
        <v>184488</v>
      </c>
      <c r="L227" s="97">
        <v>1156567</v>
      </c>
      <c r="N227" s="85"/>
    </row>
    <row r="228" spans="1:14" s="84" customFormat="1" ht="13.5" thickBot="1" x14ac:dyDescent="0.35">
      <c r="A228" s="95"/>
      <c r="B228" s="96" t="s">
        <v>136</v>
      </c>
      <c r="C228" s="95"/>
      <c r="D228" s="97">
        <v>139180</v>
      </c>
      <c r="E228" s="97">
        <v>60019</v>
      </c>
      <c r="F228" s="97">
        <v>65071</v>
      </c>
      <c r="G228" s="97">
        <v>151541</v>
      </c>
      <c r="H228" s="97">
        <v>164292</v>
      </c>
      <c r="I228" s="97">
        <v>166236</v>
      </c>
      <c r="J228" s="97">
        <v>144012</v>
      </c>
      <c r="K228" s="97">
        <v>177082</v>
      </c>
      <c r="L228" s="97">
        <v>1067433</v>
      </c>
      <c r="N228" s="85"/>
    </row>
    <row r="229" spans="1:14" s="84" customFormat="1" ht="13.5" thickBot="1" x14ac:dyDescent="0.35">
      <c r="A229" s="95"/>
      <c r="B229" s="96" t="s">
        <v>137</v>
      </c>
      <c r="C229" s="95"/>
      <c r="D229" s="97">
        <v>269602</v>
      </c>
      <c r="E229" s="97">
        <v>177814</v>
      </c>
      <c r="F229" s="97">
        <v>234606</v>
      </c>
      <c r="G229" s="97">
        <v>241718</v>
      </c>
      <c r="H229" s="97">
        <v>248960</v>
      </c>
      <c r="I229" s="97">
        <v>190223</v>
      </c>
      <c r="J229" s="97">
        <v>275582</v>
      </c>
      <c r="K229" s="97">
        <v>199134</v>
      </c>
      <c r="L229" s="97">
        <v>1837639</v>
      </c>
      <c r="N229" s="85"/>
    </row>
    <row r="230" spans="1:14" s="84" customFormat="1" ht="13.5" thickBot="1" x14ac:dyDescent="0.35">
      <c r="A230" s="95"/>
      <c r="B230" s="96" t="s">
        <v>153</v>
      </c>
      <c r="C230" s="95"/>
      <c r="D230" s="97">
        <v>17071</v>
      </c>
      <c r="E230" s="97">
        <v>72352</v>
      </c>
      <c r="F230" s="97">
        <v>105752</v>
      </c>
      <c r="G230" s="97">
        <v>127363</v>
      </c>
      <c r="H230" s="97">
        <v>314175</v>
      </c>
      <c r="I230" s="97">
        <v>268291</v>
      </c>
      <c r="J230" s="97">
        <v>310415</v>
      </c>
      <c r="K230" s="97">
        <v>372648</v>
      </c>
      <c r="L230" s="97">
        <v>1588067</v>
      </c>
      <c r="N230" s="85"/>
    </row>
    <row r="231" spans="1:14" s="84" customFormat="1" ht="13.5" thickBot="1" x14ac:dyDescent="0.35">
      <c r="A231" s="95"/>
      <c r="B231" s="96" t="s">
        <v>138</v>
      </c>
      <c r="C231" s="95"/>
      <c r="D231" s="95">
        <v>226</v>
      </c>
      <c r="E231" s="95">
        <v>229</v>
      </c>
      <c r="F231" s="95">
        <v>225</v>
      </c>
      <c r="G231" s="95">
        <v>227</v>
      </c>
      <c r="H231" s="95">
        <v>335</v>
      </c>
      <c r="I231" s="95">
        <v>345</v>
      </c>
      <c r="J231" s="95">
        <v>336</v>
      </c>
      <c r="K231" s="95">
        <v>185</v>
      </c>
      <c r="L231" s="97">
        <v>2108</v>
      </c>
      <c r="N231" s="85"/>
    </row>
    <row r="232" spans="1:14" s="84" customFormat="1" ht="13.5" thickBot="1" x14ac:dyDescent="0.35">
      <c r="A232" s="95"/>
      <c r="B232" s="96" t="s">
        <v>139</v>
      </c>
      <c r="C232" s="95"/>
      <c r="D232" s="95">
        <v>388</v>
      </c>
      <c r="E232" s="95">
        <v>388</v>
      </c>
      <c r="F232" s="95">
        <v>453</v>
      </c>
      <c r="G232" s="95">
        <v>259</v>
      </c>
      <c r="H232" s="95">
        <v>259</v>
      </c>
      <c r="I232" s="95">
        <v>194</v>
      </c>
      <c r="J232" s="95">
        <v>388</v>
      </c>
      <c r="K232" s="95">
        <v>388</v>
      </c>
      <c r="L232" s="97">
        <v>2717</v>
      </c>
      <c r="N232" s="85"/>
    </row>
    <row r="233" spans="1:14" s="84" customFormat="1" ht="13.5" thickBot="1" x14ac:dyDescent="0.35">
      <c r="A233" s="95"/>
      <c r="B233" s="96" t="s">
        <v>146</v>
      </c>
      <c r="C233" s="95"/>
      <c r="D233" s="97">
        <v>22176</v>
      </c>
      <c r="E233" s="97">
        <v>35332</v>
      </c>
      <c r="F233" s="97">
        <v>30989</v>
      </c>
      <c r="G233" s="95">
        <v>579</v>
      </c>
      <c r="H233" s="97">
        <v>18759</v>
      </c>
      <c r="I233" s="95">
        <v>760</v>
      </c>
      <c r="J233" s="97">
        <v>53096</v>
      </c>
      <c r="K233" s="97">
        <v>18286</v>
      </c>
      <c r="L233" s="97">
        <v>179977</v>
      </c>
      <c r="N233" s="85"/>
    </row>
    <row r="234" spans="1:14" s="84" customFormat="1" ht="13.5" thickBot="1" x14ac:dyDescent="0.35">
      <c r="A234" s="95"/>
      <c r="B234" s="96" t="s">
        <v>163</v>
      </c>
      <c r="C234" s="95"/>
      <c r="D234" s="97">
        <v>30895</v>
      </c>
      <c r="E234" s="97">
        <v>68025</v>
      </c>
      <c r="F234" s="97">
        <v>73637</v>
      </c>
      <c r="G234" s="97">
        <v>148188</v>
      </c>
      <c r="H234" s="97">
        <v>103252</v>
      </c>
      <c r="I234" s="97">
        <v>25259</v>
      </c>
      <c r="J234" s="97">
        <v>72067</v>
      </c>
      <c r="K234" s="97">
        <v>54645</v>
      </c>
      <c r="L234" s="97">
        <v>575968</v>
      </c>
      <c r="N234" s="85"/>
    </row>
    <row r="235" spans="1:14" s="84" customFormat="1" ht="13.5" thickBot="1" x14ac:dyDescent="0.35">
      <c r="A235" s="95"/>
      <c r="B235" s="96" t="s">
        <v>164</v>
      </c>
      <c r="C235" s="95"/>
      <c r="D235" s="95">
        <v>230</v>
      </c>
      <c r="E235" s="95">
        <v>0</v>
      </c>
      <c r="F235" s="95">
        <v>0</v>
      </c>
      <c r="G235" s="95">
        <v>0</v>
      </c>
      <c r="H235" s="95">
        <v>0</v>
      </c>
      <c r="I235" s="95">
        <v>0</v>
      </c>
      <c r="J235" s="95">
        <v>0</v>
      </c>
      <c r="K235" s="95">
        <v>0</v>
      </c>
      <c r="L235" s="95">
        <v>230</v>
      </c>
      <c r="N235" s="85"/>
    </row>
    <row r="236" spans="1:14" s="84" customFormat="1" ht="13.5" thickBot="1" x14ac:dyDescent="0.35">
      <c r="A236" s="95"/>
      <c r="B236" s="96" t="s">
        <v>184</v>
      </c>
      <c r="C236" s="95"/>
      <c r="D236" s="95">
        <v>0</v>
      </c>
      <c r="E236" s="95">
        <v>0</v>
      </c>
      <c r="F236" s="95">
        <v>0</v>
      </c>
      <c r="G236" s="95">
        <v>0</v>
      </c>
      <c r="H236" s="95">
        <v>0</v>
      </c>
      <c r="I236" s="95">
        <v>0</v>
      </c>
      <c r="J236" s="95">
        <v>283</v>
      </c>
      <c r="K236" s="95">
        <v>0</v>
      </c>
      <c r="L236" s="95">
        <v>283</v>
      </c>
      <c r="N236" s="85"/>
    </row>
    <row r="237" spans="1:14" s="84" customFormat="1" ht="13.5" thickBot="1" x14ac:dyDescent="0.35">
      <c r="A237" s="92" t="s">
        <v>144</v>
      </c>
      <c r="B237" s="93"/>
      <c r="C237" s="94">
        <v>85276</v>
      </c>
      <c r="D237" s="92">
        <v>0</v>
      </c>
      <c r="E237" s="92">
        <v>0</v>
      </c>
      <c r="F237" s="92">
        <v>0</v>
      </c>
      <c r="G237" s="92">
        <v>0</v>
      </c>
      <c r="H237" s="92">
        <v>0</v>
      </c>
      <c r="I237" s="92">
        <v>0</v>
      </c>
      <c r="J237" s="92">
        <v>0</v>
      </c>
      <c r="K237" s="92">
        <v>0</v>
      </c>
      <c r="L237" s="92">
        <v>0</v>
      </c>
      <c r="N237" s="85"/>
    </row>
    <row r="238" spans="1:14" s="84" customFormat="1" ht="13.5" thickBot="1" x14ac:dyDescent="0.35">
      <c r="A238" s="92" t="s">
        <v>105</v>
      </c>
      <c r="B238" s="93"/>
      <c r="C238" s="94">
        <v>11490000</v>
      </c>
      <c r="D238" s="94">
        <v>304832</v>
      </c>
      <c r="E238" s="94">
        <v>370876</v>
      </c>
      <c r="F238" s="94">
        <v>390506</v>
      </c>
      <c r="G238" s="94">
        <v>534039</v>
      </c>
      <c r="H238" s="94">
        <v>446224</v>
      </c>
      <c r="I238" s="94">
        <v>334654</v>
      </c>
      <c r="J238" s="94">
        <v>133664</v>
      </c>
      <c r="K238" s="94">
        <v>216434</v>
      </c>
      <c r="L238" s="94">
        <v>2731229</v>
      </c>
      <c r="N238" s="85"/>
    </row>
    <row r="239" spans="1:14" s="84" customFormat="1" ht="13.5" thickBot="1" x14ac:dyDescent="0.35">
      <c r="A239" s="95"/>
      <c r="B239" s="96" t="s">
        <v>251</v>
      </c>
      <c r="C239" s="97">
        <v>80000</v>
      </c>
      <c r="D239" s="95">
        <v>0</v>
      </c>
      <c r="E239" s="95">
        <v>0</v>
      </c>
      <c r="F239" s="95">
        <v>0</v>
      </c>
      <c r="G239" s="95">
        <v>0</v>
      </c>
      <c r="H239" s="95">
        <v>0</v>
      </c>
      <c r="I239" s="95">
        <v>0</v>
      </c>
      <c r="J239" s="95">
        <v>0</v>
      </c>
      <c r="K239" s="95">
        <v>0</v>
      </c>
      <c r="L239" s="95">
        <v>0</v>
      </c>
      <c r="N239" s="85"/>
    </row>
    <row r="240" spans="1:14" s="84" customFormat="1" ht="13.5" thickBot="1" x14ac:dyDescent="0.35">
      <c r="A240" s="95"/>
      <c r="B240" s="96" t="s">
        <v>227</v>
      </c>
      <c r="C240" s="97">
        <v>500000</v>
      </c>
      <c r="D240" s="95">
        <v>0</v>
      </c>
      <c r="E240" s="95">
        <v>0</v>
      </c>
      <c r="F240" s="95">
        <v>0</v>
      </c>
      <c r="G240" s="95">
        <v>0</v>
      </c>
      <c r="H240" s="95">
        <v>0</v>
      </c>
      <c r="I240" s="95">
        <v>0</v>
      </c>
      <c r="J240" s="95">
        <v>0</v>
      </c>
      <c r="K240" s="95">
        <v>0</v>
      </c>
      <c r="L240" s="95">
        <v>0</v>
      </c>
      <c r="N240" s="85"/>
    </row>
    <row r="241" spans="1:14" s="84" customFormat="1" ht="13.5" thickBot="1" x14ac:dyDescent="0.35">
      <c r="A241" s="95"/>
      <c r="B241" s="96" t="s">
        <v>148</v>
      </c>
      <c r="C241" s="97">
        <v>70000</v>
      </c>
      <c r="D241" s="95">
        <v>0</v>
      </c>
      <c r="E241" s="95">
        <v>0</v>
      </c>
      <c r="F241" s="95">
        <v>0</v>
      </c>
      <c r="G241" s="95">
        <v>0</v>
      </c>
      <c r="H241" s="95">
        <v>0</v>
      </c>
      <c r="I241" s="95">
        <v>0</v>
      </c>
      <c r="J241" s="95">
        <v>0</v>
      </c>
      <c r="K241" s="95">
        <v>0</v>
      </c>
      <c r="L241" s="95">
        <v>0</v>
      </c>
      <c r="N241" s="85"/>
    </row>
    <row r="242" spans="1:14" s="84" customFormat="1" ht="13.5" thickBot="1" x14ac:dyDescent="0.35">
      <c r="A242" s="95"/>
      <c r="B242" s="96" t="s">
        <v>225</v>
      </c>
      <c r="C242" s="97">
        <v>300000</v>
      </c>
      <c r="D242" s="95">
        <v>0</v>
      </c>
      <c r="E242" s="95">
        <v>0</v>
      </c>
      <c r="F242" s="95">
        <v>0</v>
      </c>
      <c r="G242" s="95">
        <v>0</v>
      </c>
      <c r="H242" s="95">
        <v>0</v>
      </c>
      <c r="I242" s="95">
        <v>0</v>
      </c>
      <c r="J242" s="95">
        <v>0</v>
      </c>
      <c r="K242" s="95">
        <v>0</v>
      </c>
      <c r="L242" s="95">
        <v>0</v>
      </c>
      <c r="N242" s="85"/>
    </row>
    <row r="243" spans="1:14" s="84" customFormat="1" ht="13.5" thickBot="1" x14ac:dyDescent="0.35">
      <c r="A243" s="95"/>
      <c r="B243" s="96" t="s">
        <v>167</v>
      </c>
      <c r="C243" s="97">
        <v>27000</v>
      </c>
      <c r="D243" s="95">
        <v>0</v>
      </c>
      <c r="E243" s="95">
        <v>0</v>
      </c>
      <c r="F243" s="95">
        <v>0</v>
      </c>
      <c r="G243" s="95">
        <v>0</v>
      </c>
      <c r="H243" s="95">
        <v>0</v>
      </c>
      <c r="I243" s="95">
        <v>0</v>
      </c>
      <c r="J243" s="95">
        <v>0</v>
      </c>
      <c r="K243" s="95">
        <v>0</v>
      </c>
      <c r="L243" s="95">
        <v>0</v>
      </c>
      <c r="N243" s="85"/>
    </row>
    <row r="244" spans="1:14" s="84" customFormat="1" ht="13.5" thickBot="1" x14ac:dyDescent="0.35">
      <c r="A244" s="95"/>
      <c r="B244" s="96" t="s">
        <v>168</v>
      </c>
      <c r="C244" s="97">
        <v>6883000</v>
      </c>
      <c r="D244" s="97">
        <v>54833</v>
      </c>
      <c r="E244" s="97">
        <v>185037</v>
      </c>
      <c r="F244" s="97">
        <v>165799</v>
      </c>
      <c r="G244" s="97">
        <v>220562</v>
      </c>
      <c r="H244" s="97">
        <v>129149</v>
      </c>
      <c r="I244" s="97">
        <v>73900</v>
      </c>
      <c r="J244" s="97">
        <v>36595</v>
      </c>
      <c r="K244" s="95">
        <v>0</v>
      </c>
      <c r="L244" s="97">
        <v>865875</v>
      </c>
      <c r="N244" s="85"/>
    </row>
    <row r="245" spans="1:14" s="84" customFormat="1" ht="13.5" thickBot="1" x14ac:dyDescent="0.35">
      <c r="A245" s="95"/>
      <c r="B245" s="96" t="s">
        <v>141</v>
      </c>
      <c r="C245" s="97">
        <v>3630000</v>
      </c>
      <c r="D245" s="97">
        <v>249999</v>
      </c>
      <c r="E245" s="97">
        <v>185839</v>
      </c>
      <c r="F245" s="97">
        <v>224707</v>
      </c>
      <c r="G245" s="97">
        <v>313477</v>
      </c>
      <c r="H245" s="97">
        <v>317075</v>
      </c>
      <c r="I245" s="97">
        <v>260754</v>
      </c>
      <c r="J245" s="97">
        <v>97069</v>
      </c>
      <c r="K245" s="97">
        <v>216434</v>
      </c>
      <c r="L245" s="97">
        <v>1865354</v>
      </c>
      <c r="N245" s="85"/>
    </row>
    <row r="246" spans="1:14" s="84" customFormat="1" ht="13.5" thickBot="1" x14ac:dyDescent="0.35">
      <c r="A246" s="86" t="s">
        <v>55</v>
      </c>
      <c r="B246" s="87"/>
      <c r="C246" s="88">
        <v>135585788</v>
      </c>
      <c r="D246" s="88">
        <v>4769742</v>
      </c>
      <c r="E246" s="88">
        <v>4618720</v>
      </c>
      <c r="F246" s="88">
        <v>5464997</v>
      </c>
      <c r="G246" s="88">
        <v>5602510</v>
      </c>
      <c r="H246" s="88">
        <v>6896020</v>
      </c>
      <c r="I246" s="88">
        <v>5198207</v>
      </c>
      <c r="J246" s="88">
        <v>6138902</v>
      </c>
      <c r="K246" s="88">
        <v>7684195</v>
      </c>
      <c r="L246" s="88">
        <v>46373293</v>
      </c>
      <c r="N246" s="85"/>
    </row>
    <row r="247" spans="1:14" s="84" customFormat="1" ht="13.5" thickBot="1" x14ac:dyDescent="0.35">
      <c r="A247" s="103" t="s">
        <v>108</v>
      </c>
      <c r="B247" s="104"/>
      <c r="C247" s="98">
        <v>157450569</v>
      </c>
      <c r="D247" s="98">
        <v>6021005</v>
      </c>
      <c r="E247" s="98">
        <v>6124611</v>
      </c>
      <c r="F247" s="98">
        <v>6531148</v>
      </c>
      <c r="G247" s="98">
        <v>8387472</v>
      </c>
      <c r="H247" s="98">
        <v>9416257</v>
      </c>
      <c r="I247" s="98">
        <v>6537358</v>
      </c>
      <c r="J247" s="98">
        <v>7358027</v>
      </c>
      <c r="K247" s="98">
        <v>8718202</v>
      </c>
      <c r="L247" s="98">
        <v>59094080</v>
      </c>
      <c r="N247" s="85"/>
    </row>
  </sheetData>
  <mergeCells count="13">
    <mergeCell ref="J3:J4"/>
    <mergeCell ref="K3:K4"/>
    <mergeCell ref="A247:B247"/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scale="6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002A-AA21-45AA-AFF9-D55419C8F34F}">
  <dimension ref="A1"/>
  <sheetViews>
    <sheetView topLeftCell="A90" workbookViewId="0">
      <selection activeCell="C104" sqref="C104"/>
    </sheetView>
  </sheetViews>
  <sheetFormatPr defaultRowHeight="12.5" x14ac:dyDescent="0.25"/>
  <cols>
    <col min="1" max="1" width="32.1796875" customWidth="1"/>
    <col min="2" max="2" width="16.81640625" customWidth="1"/>
    <col min="3" max="3" width="15.1796875" customWidth="1"/>
    <col min="4" max="4" width="13" customWidth="1"/>
    <col min="5" max="5" width="14.1796875" customWidth="1"/>
    <col min="6" max="6" width="12.54296875" customWidth="1"/>
  </cols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3F00-4830-4DD2-9156-AD5BE99CC696}">
  <dimension ref="A1:H156"/>
  <sheetViews>
    <sheetView showRowColHeaders="0" zoomScale="120" zoomScaleNormal="120" workbookViewId="0">
      <selection sqref="A1:H1"/>
    </sheetView>
  </sheetViews>
  <sheetFormatPr defaultRowHeight="12.5" x14ac:dyDescent="0.25"/>
  <cols>
    <col min="1" max="1" width="23.81640625" customWidth="1"/>
    <col min="2" max="2" width="13.453125" customWidth="1"/>
    <col min="3" max="7" width="10.1796875" customWidth="1"/>
    <col min="8" max="8" width="11.7265625" customWidth="1"/>
  </cols>
  <sheetData>
    <row r="1" spans="1:8" ht="30" customHeight="1" x14ac:dyDescent="0.3">
      <c r="A1" s="111" t="s">
        <v>206</v>
      </c>
      <c r="B1" s="112"/>
      <c r="C1" s="112"/>
      <c r="D1" s="112"/>
      <c r="E1" s="112"/>
      <c r="F1" s="112"/>
      <c r="G1" s="112"/>
      <c r="H1" s="113"/>
    </row>
    <row r="3" spans="1:8" x14ac:dyDescent="0.25">
      <c r="B3" s="70" t="s">
        <v>187</v>
      </c>
      <c r="C3" s="70" t="s">
        <v>210</v>
      </c>
      <c r="D3" s="70" t="s">
        <v>234</v>
      </c>
      <c r="E3" s="70" t="s">
        <v>235</v>
      </c>
      <c r="F3" s="70" t="s">
        <v>244</v>
      </c>
      <c r="G3" s="70" t="s">
        <v>245</v>
      </c>
      <c r="H3" s="71" t="s">
        <v>188</v>
      </c>
    </row>
    <row r="4" spans="1:8" ht="14" x14ac:dyDescent="0.3">
      <c r="A4" s="72" t="s">
        <v>189</v>
      </c>
      <c r="B4" s="73"/>
      <c r="C4" s="79"/>
      <c r="D4" s="79"/>
      <c r="E4" s="79"/>
      <c r="F4" s="79"/>
      <c r="G4" s="79"/>
    </row>
    <row r="5" spans="1:8" ht="14" x14ac:dyDescent="0.3">
      <c r="A5" s="74" t="s">
        <v>190</v>
      </c>
      <c r="B5" s="77">
        <v>18720</v>
      </c>
      <c r="C5" s="77">
        <v>0</v>
      </c>
      <c r="D5" s="77">
        <v>0</v>
      </c>
      <c r="E5" s="77">
        <v>0</v>
      </c>
      <c r="F5" s="77">
        <v>0</v>
      </c>
      <c r="G5" s="77">
        <v>0</v>
      </c>
      <c r="H5" s="80">
        <f>SUM(B5:G5)</f>
        <v>18720</v>
      </c>
    </row>
    <row r="6" spans="1:8" x14ac:dyDescent="0.25">
      <c r="A6" s="75" t="s">
        <v>211</v>
      </c>
      <c r="B6" s="80">
        <v>0</v>
      </c>
      <c r="C6" s="80">
        <v>2496</v>
      </c>
      <c r="D6" s="80">
        <v>0</v>
      </c>
      <c r="E6" s="80">
        <v>738</v>
      </c>
      <c r="F6" s="80">
        <v>0</v>
      </c>
      <c r="G6" s="80">
        <v>1580</v>
      </c>
      <c r="H6" s="80">
        <f t="shared" ref="H6:H26" si="0">SUM(B6:G6)</f>
        <v>4814</v>
      </c>
    </row>
    <row r="7" spans="1:8" x14ac:dyDescent="0.25">
      <c r="A7" s="75" t="s">
        <v>191</v>
      </c>
      <c r="B7" s="80">
        <v>2405</v>
      </c>
      <c r="C7" s="80">
        <v>1685</v>
      </c>
      <c r="D7" s="80">
        <v>2988</v>
      </c>
      <c r="E7" s="80">
        <v>821</v>
      </c>
      <c r="F7" s="80">
        <v>3416</v>
      </c>
      <c r="G7" s="80">
        <v>2179</v>
      </c>
      <c r="H7" s="80">
        <f t="shared" si="0"/>
        <v>13494</v>
      </c>
    </row>
    <row r="8" spans="1:8" x14ac:dyDescent="0.25">
      <c r="A8" s="75" t="s">
        <v>143</v>
      </c>
      <c r="B8" s="80">
        <v>0</v>
      </c>
      <c r="C8" s="80">
        <v>3843</v>
      </c>
      <c r="D8" s="80">
        <v>0</v>
      </c>
      <c r="E8" s="80">
        <v>0</v>
      </c>
      <c r="F8" s="80">
        <v>0</v>
      </c>
      <c r="G8" s="80">
        <v>962</v>
      </c>
      <c r="H8" s="80">
        <f t="shared" si="0"/>
        <v>4805</v>
      </c>
    </row>
    <row r="9" spans="1:8" x14ac:dyDescent="0.25">
      <c r="A9" s="75" t="s">
        <v>161</v>
      </c>
      <c r="B9" s="80">
        <v>19068</v>
      </c>
      <c r="C9" s="80">
        <v>38136</v>
      </c>
      <c r="D9" s="80">
        <v>57204</v>
      </c>
      <c r="E9" s="80">
        <v>0</v>
      </c>
      <c r="F9" s="80">
        <v>0</v>
      </c>
      <c r="G9" s="80">
        <v>0</v>
      </c>
      <c r="H9" s="80">
        <f t="shared" si="0"/>
        <v>114408</v>
      </c>
    </row>
    <row r="10" spans="1:8" x14ac:dyDescent="0.25">
      <c r="A10" s="76" t="s">
        <v>136</v>
      </c>
      <c r="B10" s="80">
        <v>97371</v>
      </c>
      <c r="C10" s="80">
        <v>23268</v>
      </c>
      <c r="D10" s="80">
        <v>55868</v>
      </c>
      <c r="E10" s="80">
        <v>43644</v>
      </c>
      <c r="F10" s="80">
        <v>60581</v>
      </c>
      <c r="G10" s="80">
        <v>67770</v>
      </c>
      <c r="H10" s="80">
        <f t="shared" si="0"/>
        <v>348502</v>
      </c>
    </row>
    <row r="11" spans="1:8" x14ac:dyDescent="0.25">
      <c r="A11" s="76" t="s">
        <v>137</v>
      </c>
      <c r="B11" s="80">
        <v>7558</v>
      </c>
      <c r="C11" s="80">
        <v>20144</v>
      </c>
      <c r="D11" s="80">
        <v>3198</v>
      </c>
      <c r="E11" s="80">
        <v>16075</v>
      </c>
      <c r="F11" s="80">
        <v>7238</v>
      </c>
      <c r="G11" s="80">
        <v>6486</v>
      </c>
      <c r="H11" s="80">
        <f t="shared" si="0"/>
        <v>60699</v>
      </c>
    </row>
    <row r="12" spans="1:8" x14ac:dyDescent="0.25">
      <c r="A12" s="76" t="s">
        <v>230</v>
      </c>
      <c r="B12" s="80">
        <v>576</v>
      </c>
      <c r="C12" s="80">
        <v>0</v>
      </c>
      <c r="D12" s="80">
        <v>480</v>
      </c>
      <c r="E12" s="80">
        <v>0</v>
      </c>
      <c r="F12" s="80">
        <v>0</v>
      </c>
      <c r="G12" s="80">
        <v>720</v>
      </c>
      <c r="H12" s="80">
        <f t="shared" si="0"/>
        <v>1776</v>
      </c>
    </row>
    <row r="13" spans="1:8" x14ac:dyDescent="0.25">
      <c r="A13" s="76" t="s">
        <v>231</v>
      </c>
      <c r="B13" s="80">
        <v>0</v>
      </c>
      <c r="C13" s="80">
        <v>0</v>
      </c>
      <c r="D13" s="80">
        <v>0</v>
      </c>
      <c r="E13" s="80">
        <v>300</v>
      </c>
      <c r="F13" s="80">
        <v>0</v>
      </c>
      <c r="G13" s="80">
        <v>300</v>
      </c>
      <c r="H13" s="80">
        <f t="shared" si="0"/>
        <v>600</v>
      </c>
    </row>
    <row r="14" spans="1:8" x14ac:dyDescent="0.25">
      <c r="A14" s="76" t="s">
        <v>152</v>
      </c>
      <c r="B14" s="80">
        <v>68750</v>
      </c>
      <c r="C14" s="80">
        <v>19590</v>
      </c>
      <c r="D14" s="80">
        <v>17150</v>
      </c>
      <c r="E14" s="80">
        <v>37250</v>
      </c>
      <c r="F14" s="80">
        <v>35100</v>
      </c>
      <c r="G14" s="80">
        <v>19995</v>
      </c>
      <c r="H14" s="80">
        <f t="shared" si="0"/>
        <v>197835</v>
      </c>
    </row>
    <row r="15" spans="1:8" x14ac:dyDescent="0.25">
      <c r="A15" s="76" t="s">
        <v>229</v>
      </c>
      <c r="B15" s="80">
        <v>0</v>
      </c>
      <c r="C15" s="80">
        <v>0</v>
      </c>
      <c r="D15" s="80">
        <v>11520</v>
      </c>
      <c r="E15" s="80">
        <v>0</v>
      </c>
      <c r="F15" s="80">
        <v>0</v>
      </c>
      <c r="G15" s="80">
        <v>5760</v>
      </c>
      <c r="H15" s="80">
        <f t="shared" si="0"/>
        <v>17280</v>
      </c>
    </row>
    <row r="16" spans="1:8" x14ac:dyDescent="0.25">
      <c r="A16" s="76" t="s">
        <v>153</v>
      </c>
      <c r="B16" s="80">
        <v>2539987</v>
      </c>
      <c r="C16" s="80">
        <v>3269967</v>
      </c>
      <c r="D16" s="80">
        <v>4628718</v>
      </c>
      <c r="E16" s="80">
        <v>3090548</v>
      </c>
      <c r="F16" s="80">
        <v>2907837</v>
      </c>
      <c r="G16" s="80">
        <v>1475787</v>
      </c>
      <c r="H16" s="80">
        <f t="shared" si="0"/>
        <v>17912844</v>
      </c>
    </row>
    <row r="17" spans="1:8" x14ac:dyDescent="0.25">
      <c r="A17" s="76" t="s">
        <v>138</v>
      </c>
      <c r="B17" s="80">
        <v>700</v>
      </c>
      <c r="C17" s="80">
        <v>1000</v>
      </c>
      <c r="D17" s="80">
        <v>136</v>
      </c>
      <c r="E17" s="80">
        <v>0</v>
      </c>
      <c r="F17" s="80">
        <v>1371</v>
      </c>
      <c r="G17" s="80">
        <v>1551</v>
      </c>
      <c r="H17" s="80">
        <f t="shared" si="0"/>
        <v>4758</v>
      </c>
    </row>
    <row r="18" spans="1:8" x14ac:dyDescent="0.25">
      <c r="A18" s="76" t="s">
        <v>139</v>
      </c>
      <c r="B18" s="80">
        <v>1440</v>
      </c>
      <c r="C18" s="80">
        <v>2768</v>
      </c>
      <c r="D18" s="80">
        <v>5041</v>
      </c>
      <c r="E18" s="80">
        <v>2960</v>
      </c>
      <c r="F18" s="80">
        <v>1765</v>
      </c>
      <c r="G18" s="80">
        <v>4132</v>
      </c>
      <c r="H18" s="80">
        <f t="shared" si="0"/>
        <v>18106</v>
      </c>
    </row>
    <row r="19" spans="1:8" x14ac:dyDescent="0.25">
      <c r="A19" s="76" t="s">
        <v>146</v>
      </c>
      <c r="B19" s="80">
        <v>0</v>
      </c>
      <c r="C19" s="80">
        <v>47</v>
      </c>
      <c r="D19" s="80">
        <v>0</v>
      </c>
      <c r="E19" s="80">
        <v>2808</v>
      </c>
      <c r="F19" s="80">
        <v>0</v>
      </c>
      <c r="G19" s="80">
        <v>8400</v>
      </c>
      <c r="H19" s="80">
        <f t="shared" si="0"/>
        <v>11255</v>
      </c>
    </row>
    <row r="20" spans="1:8" x14ac:dyDescent="0.25">
      <c r="A20" s="76" t="s">
        <v>140</v>
      </c>
      <c r="B20" s="80">
        <v>476335</v>
      </c>
      <c r="C20" s="80">
        <v>239357</v>
      </c>
      <c r="D20" s="80">
        <v>807425</v>
      </c>
      <c r="E20" s="80">
        <v>433610</v>
      </c>
      <c r="F20" s="80">
        <v>582351</v>
      </c>
      <c r="G20" s="80">
        <v>566109</v>
      </c>
      <c r="H20" s="80">
        <f t="shared" si="0"/>
        <v>3105187</v>
      </c>
    </row>
    <row r="21" spans="1:8" x14ac:dyDescent="0.25">
      <c r="A21" s="76" t="s">
        <v>195</v>
      </c>
      <c r="B21" s="80">
        <v>0</v>
      </c>
      <c r="C21" s="80">
        <v>0</v>
      </c>
      <c r="D21" s="80">
        <v>0</v>
      </c>
      <c r="E21" s="80">
        <v>0</v>
      </c>
      <c r="F21" s="80">
        <v>2183</v>
      </c>
      <c r="G21" s="80">
        <v>0</v>
      </c>
      <c r="H21" s="80">
        <f t="shared" ref="H21" si="1">SUM(B21:G21)</f>
        <v>2183</v>
      </c>
    </row>
    <row r="22" spans="1:8" x14ac:dyDescent="0.25">
      <c r="A22" s="76" t="s">
        <v>213</v>
      </c>
      <c r="B22" s="80">
        <v>0</v>
      </c>
      <c r="C22" s="80">
        <v>0</v>
      </c>
      <c r="D22" s="80">
        <v>0</v>
      </c>
      <c r="E22" s="80">
        <v>600</v>
      </c>
      <c r="F22" s="80">
        <v>0</v>
      </c>
      <c r="G22" s="80">
        <v>0</v>
      </c>
      <c r="H22" s="80">
        <f t="shared" si="0"/>
        <v>600</v>
      </c>
    </row>
    <row r="23" spans="1:8" x14ac:dyDescent="0.25">
      <c r="A23" s="76" t="s">
        <v>163</v>
      </c>
      <c r="B23" s="80">
        <v>2744</v>
      </c>
      <c r="C23" s="80">
        <v>4820</v>
      </c>
      <c r="D23" s="80">
        <v>4567</v>
      </c>
      <c r="E23" s="80">
        <v>360</v>
      </c>
      <c r="F23" s="80">
        <v>240</v>
      </c>
      <c r="G23" s="80">
        <v>4788</v>
      </c>
      <c r="H23" s="80">
        <f t="shared" si="0"/>
        <v>17519</v>
      </c>
    </row>
    <row r="24" spans="1:8" x14ac:dyDescent="0.25">
      <c r="A24" s="76" t="s">
        <v>155</v>
      </c>
      <c r="B24" s="80">
        <v>0</v>
      </c>
      <c r="C24" s="80">
        <v>0</v>
      </c>
      <c r="D24" s="80">
        <v>4882</v>
      </c>
      <c r="E24" s="80">
        <v>0</v>
      </c>
      <c r="F24" s="80">
        <v>1730</v>
      </c>
      <c r="G24" s="80">
        <v>4165</v>
      </c>
      <c r="H24" s="80">
        <f t="shared" ref="H24" si="2">SUM(B24:G24)</f>
        <v>10777</v>
      </c>
    </row>
    <row r="25" spans="1:8" x14ac:dyDescent="0.25">
      <c r="A25" s="76" t="s">
        <v>156</v>
      </c>
      <c r="B25" s="80">
        <v>0</v>
      </c>
      <c r="C25" s="80">
        <v>768</v>
      </c>
      <c r="D25" s="80">
        <v>450</v>
      </c>
      <c r="E25" s="80">
        <v>0</v>
      </c>
      <c r="F25" s="80">
        <v>0</v>
      </c>
      <c r="G25" s="80">
        <v>0</v>
      </c>
      <c r="H25" s="80">
        <f t="shared" si="0"/>
        <v>1218</v>
      </c>
    </row>
    <row r="26" spans="1:8" x14ac:dyDescent="0.25">
      <c r="A26" s="76" t="s">
        <v>212</v>
      </c>
      <c r="B26" s="80">
        <v>0</v>
      </c>
      <c r="C26" s="80">
        <v>2300</v>
      </c>
      <c r="D26" s="80">
        <v>0</v>
      </c>
      <c r="E26" s="80">
        <v>0</v>
      </c>
      <c r="F26" s="80">
        <v>23775</v>
      </c>
      <c r="G26" s="80">
        <v>0</v>
      </c>
      <c r="H26" s="80">
        <f t="shared" si="0"/>
        <v>26075</v>
      </c>
    </row>
    <row r="27" spans="1:8" x14ac:dyDescent="0.25">
      <c r="A27" s="76" t="s">
        <v>142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260</v>
      </c>
      <c r="H27" s="80">
        <f t="shared" ref="H27" si="3">SUM(B27:G27)</f>
        <v>260</v>
      </c>
    </row>
    <row r="28" spans="1:8" x14ac:dyDescent="0.25">
      <c r="A28" s="76"/>
      <c r="B28" s="80"/>
      <c r="C28" s="80"/>
      <c r="D28" s="80"/>
      <c r="E28" s="80"/>
      <c r="F28" s="80"/>
      <c r="G28" s="80"/>
      <c r="H28" s="80"/>
    </row>
    <row r="29" spans="1:8" ht="14" x14ac:dyDescent="0.3">
      <c r="A29" s="72" t="s">
        <v>192</v>
      </c>
      <c r="B29" s="120"/>
      <c r="C29" s="121"/>
      <c r="D29" s="121"/>
      <c r="E29" s="121"/>
      <c r="F29" s="121"/>
      <c r="G29" s="121"/>
      <c r="H29" s="81"/>
    </row>
    <row r="30" spans="1:8" x14ac:dyDescent="0.25">
      <c r="A30" s="76" t="s">
        <v>143</v>
      </c>
      <c r="B30" s="80">
        <v>0</v>
      </c>
      <c r="C30" s="80">
        <v>0</v>
      </c>
      <c r="D30" s="80">
        <v>0</v>
      </c>
      <c r="E30" s="80">
        <v>0</v>
      </c>
      <c r="F30" s="80">
        <v>4142</v>
      </c>
      <c r="G30" s="80">
        <v>0</v>
      </c>
      <c r="H30" s="80">
        <f>SUM(B30:G30)</f>
        <v>4142</v>
      </c>
    </row>
    <row r="31" spans="1:8" x14ac:dyDescent="0.25">
      <c r="A31" s="76" t="s">
        <v>137</v>
      </c>
      <c r="B31" s="80">
        <v>0</v>
      </c>
      <c r="C31" s="80">
        <v>0</v>
      </c>
      <c r="D31" s="80">
        <v>0</v>
      </c>
      <c r="E31" s="80">
        <v>0</v>
      </c>
      <c r="F31" s="80">
        <v>2000</v>
      </c>
      <c r="G31" s="80">
        <v>0</v>
      </c>
      <c r="H31" s="80">
        <f>SUM(B31:G31)</f>
        <v>2000</v>
      </c>
    </row>
    <row r="32" spans="1:8" x14ac:dyDescent="0.25">
      <c r="A32" s="76" t="s">
        <v>232</v>
      </c>
      <c r="B32" s="80">
        <v>0</v>
      </c>
      <c r="C32" s="80">
        <v>0</v>
      </c>
      <c r="D32" s="80">
        <v>0</v>
      </c>
      <c r="E32" s="80">
        <v>200</v>
      </c>
      <c r="F32" s="80">
        <v>0</v>
      </c>
      <c r="G32" s="80">
        <v>0</v>
      </c>
      <c r="H32" s="80">
        <f t="shared" ref="H32:H36" si="4">SUM(B32:G32)</f>
        <v>200</v>
      </c>
    </row>
    <row r="33" spans="1:8" x14ac:dyDescent="0.25">
      <c r="A33" s="76" t="s">
        <v>155</v>
      </c>
      <c r="B33" s="80">
        <v>0</v>
      </c>
      <c r="C33" s="80">
        <v>0</v>
      </c>
      <c r="D33" s="80">
        <v>42</v>
      </c>
      <c r="E33" s="80">
        <v>0</v>
      </c>
      <c r="F33" s="80">
        <v>5055</v>
      </c>
      <c r="G33" s="80">
        <v>4932</v>
      </c>
      <c r="H33" s="80">
        <f t="shared" si="4"/>
        <v>10029</v>
      </c>
    </row>
    <row r="34" spans="1:8" x14ac:dyDescent="0.25">
      <c r="A34" s="75" t="s">
        <v>213</v>
      </c>
      <c r="B34" s="80">
        <v>0</v>
      </c>
      <c r="C34" s="80">
        <v>3066</v>
      </c>
      <c r="D34" s="80">
        <v>4555</v>
      </c>
      <c r="E34" s="80">
        <v>3971</v>
      </c>
      <c r="F34" s="80">
        <v>0</v>
      </c>
      <c r="G34" s="80">
        <v>2330</v>
      </c>
      <c r="H34" s="80">
        <f t="shared" si="4"/>
        <v>13922</v>
      </c>
    </row>
    <row r="35" spans="1:8" x14ac:dyDescent="0.25">
      <c r="A35" s="76" t="s">
        <v>138</v>
      </c>
      <c r="B35" s="80">
        <v>0</v>
      </c>
      <c r="C35" s="80">
        <v>11</v>
      </c>
      <c r="D35" s="80">
        <v>10</v>
      </c>
      <c r="E35" s="80">
        <v>0</v>
      </c>
      <c r="F35" s="80">
        <v>10</v>
      </c>
      <c r="G35" s="80">
        <v>0</v>
      </c>
      <c r="H35" s="80">
        <f t="shared" si="4"/>
        <v>31</v>
      </c>
    </row>
    <row r="36" spans="1:8" x14ac:dyDescent="0.25">
      <c r="A36" s="76" t="s">
        <v>146</v>
      </c>
      <c r="B36" s="80">
        <v>0</v>
      </c>
      <c r="C36" s="80">
        <v>0</v>
      </c>
      <c r="D36" s="80">
        <v>3710</v>
      </c>
      <c r="E36" s="80">
        <v>0</v>
      </c>
      <c r="F36" s="80">
        <v>0</v>
      </c>
      <c r="G36" s="80">
        <v>0</v>
      </c>
      <c r="H36" s="80">
        <f t="shared" si="4"/>
        <v>3710</v>
      </c>
    </row>
    <row r="37" spans="1:8" x14ac:dyDescent="0.25">
      <c r="A37" s="75"/>
      <c r="B37" s="80"/>
      <c r="C37" s="80"/>
      <c r="D37" s="80"/>
      <c r="E37" s="80"/>
      <c r="F37" s="80"/>
      <c r="G37" s="80"/>
      <c r="H37" s="80"/>
    </row>
    <row r="38" spans="1:8" ht="14" x14ac:dyDescent="0.3">
      <c r="A38" s="72" t="s">
        <v>193</v>
      </c>
      <c r="B38" s="122"/>
      <c r="C38" s="121"/>
      <c r="D38" s="121"/>
      <c r="E38" s="121"/>
      <c r="F38" s="121"/>
      <c r="G38" s="121"/>
      <c r="H38" s="81"/>
    </row>
    <row r="39" spans="1:8" x14ac:dyDescent="0.25">
      <c r="A39" s="76" t="s">
        <v>143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19051</v>
      </c>
      <c r="H39" s="80">
        <f>SUM(B39:G39)</f>
        <v>19051</v>
      </c>
    </row>
    <row r="40" spans="1:8" x14ac:dyDescent="0.25">
      <c r="A40" s="75" t="s">
        <v>191</v>
      </c>
      <c r="B40" s="80">
        <v>0</v>
      </c>
      <c r="C40" s="80">
        <v>0</v>
      </c>
      <c r="D40" s="80">
        <v>0</v>
      </c>
      <c r="E40" s="80">
        <v>1863</v>
      </c>
      <c r="F40" s="80">
        <v>0</v>
      </c>
      <c r="G40" s="80">
        <v>0</v>
      </c>
      <c r="H40" s="80">
        <f>SUM(B40:G40)</f>
        <v>1863</v>
      </c>
    </row>
    <row r="41" spans="1:8" x14ac:dyDescent="0.25">
      <c r="A41" s="76" t="s">
        <v>185</v>
      </c>
      <c r="B41" s="80">
        <v>288</v>
      </c>
      <c r="C41" s="80">
        <v>0</v>
      </c>
      <c r="D41" s="80">
        <v>240</v>
      </c>
      <c r="E41" s="80">
        <v>0</v>
      </c>
      <c r="F41" s="80">
        <v>0</v>
      </c>
      <c r="G41" s="80">
        <v>360</v>
      </c>
      <c r="H41" s="80">
        <f>SUM(B41:G41)</f>
        <v>888</v>
      </c>
    </row>
    <row r="42" spans="1:8" x14ac:dyDescent="0.25">
      <c r="A42" s="76" t="s">
        <v>140</v>
      </c>
      <c r="B42" s="80">
        <v>0</v>
      </c>
      <c r="C42" s="80">
        <v>0</v>
      </c>
      <c r="D42" s="80">
        <v>0</v>
      </c>
      <c r="E42" s="80">
        <v>0</v>
      </c>
      <c r="F42" s="80">
        <v>18000</v>
      </c>
      <c r="G42" s="80">
        <v>0</v>
      </c>
      <c r="H42" s="80">
        <f t="shared" ref="H42" si="5">SUM(B42:G42)</f>
        <v>18000</v>
      </c>
    </row>
    <row r="43" spans="1:8" x14ac:dyDescent="0.25">
      <c r="A43" s="75" t="s">
        <v>195</v>
      </c>
      <c r="B43" s="80">
        <v>0</v>
      </c>
      <c r="C43" s="80">
        <v>0</v>
      </c>
      <c r="D43" s="80">
        <v>37477</v>
      </c>
      <c r="E43" s="80">
        <v>0</v>
      </c>
      <c r="F43" s="80">
        <v>0</v>
      </c>
      <c r="G43" s="80">
        <v>0</v>
      </c>
      <c r="H43" s="80">
        <f t="shared" ref="H43:H45" si="6">SUM(B43:G43)</f>
        <v>37477</v>
      </c>
    </row>
    <row r="44" spans="1:8" x14ac:dyDescent="0.25">
      <c r="A44" s="75" t="s">
        <v>156</v>
      </c>
      <c r="B44" s="80">
        <v>475</v>
      </c>
      <c r="C44" s="80">
        <v>468</v>
      </c>
      <c r="D44" s="80">
        <v>5994</v>
      </c>
      <c r="E44" s="80">
        <v>1210</v>
      </c>
      <c r="F44" s="80">
        <v>4482</v>
      </c>
      <c r="G44" s="80">
        <v>0</v>
      </c>
      <c r="H44" s="80">
        <f t="shared" si="6"/>
        <v>12629</v>
      </c>
    </row>
    <row r="45" spans="1:8" x14ac:dyDescent="0.25">
      <c r="A45" s="75" t="s">
        <v>233</v>
      </c>
      <c r="B45" s="80">
        <v>0</v>
      </c>
      <c r="C45" s="80">
        <v>0</v>
      </c>
      <c r="D45" s="80">
        <v>0</v>
      </c>
      <c r="E45" s="80">
        <v>2557</v>
      </c>
      <c r="F45" s="80">
        <v>0</v>
      </c>
      <c r="G45" s="80">
        <v>7610</v>
      </c>
      <c r="H45" s="80">
        <f t="shared" si="6"/>
        <v>10167</v>
      </c>
    </row>
    <row r="46" spans="1:8" x14ac:dyDescent="0.25">
      <c r="A46" s="75" t="s">
        <v>246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7200</v>
      </c>
      <c r="H46" s="80">
        <f t="shared" ref="H46" si="7">SUM(B46:G46)</f>
        <v>7200</v>
      </c>
    </row>
    <row r="47" spans="1:8" x14ac:dyDescent="0.25">
      <c r="A47" s="75"/>
      <c r="B47" s="80"/>
      <c r="C47" s="80"/>
      <c r="D47" s="80"/>
      <c r="E47" s="80"/>
      <c r="F47" s="80"/>
      <c r="G47" s="80"/>
      <c r="H47" s="80"/>
    </row>
    <row r="48" spans="1:8" ht="14" x14ac:dyDescent="0.3">
      <c r="A48" s="72" t="s">
        <v>207</v>
      </c>
      <c r="B48" s="122"/>
      <c r="C48" s="121"/>
      <c r="D48" s="121"/>
      <c r="E48" s="121"/>
      <c r="F48" s="121"/>
      <c r="G48" s="121"/>
      <c r="H48" s="81"/>
    </row>
    <row r="49" spans="1:8" x14ac:dyDescent="0.25">
      <c r="A49" s="75" t="s">
        <v>148</v>
      </c>
      <c r="B49" s="80">
        <v>0</v>
      </c>
      <c r="C49" s="80">
        <v>0</v>
      </c>
      <c r="D49" s="80">
        <v>133206</v>
      </c>
      <c r="E49" s="80">
        <v>0</v>
      </c>
      <c r="F49" s="80">
        <v>0</v>
      </c>
      <c r="G49" s="80">
        <v>0</v>
      </c>
      <c r="H49" s="80">
        <f>SUM(B49:G49)</f>
        <v>133206</v>
      </c>
    </row>
    <row r="50" spans="1:8" x14ac:dyDescent="0.25">
      <c r="A50" s="75" t="s">
        <v>153</v>
      </c>
      <c r="B50" s="80">
        <v>19000</v>
      </c>
      <c r="C50" s="80">
        <v>19000</v>
      </c>
      <c r="D50" s="80">
        <v>0</v>
      </c>
      <c r="E50" s="80">
        <v>0</v>
      </c>
      <c r="F50" s="80">
        <v>55000</v>
      </c>
      <c r="G50" s="80">
        <v>18000</v>
      </c>
      <c r="H50" s="80">
        <f t="shared" ref="H50:H52" si="8">SUM(B50:G50)</f>
        <v>111000</v>
      </c>
    </row>
    <row r="51" spans="1:8" x14ac:dyDescent="0.25">
      <c r="A51" s="75" t="s">
        <v>195</v>
      </c>
      <c r="B51" s="80">
        <v>1020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f t="shared" si="8"/>
        <v>1020</v>
      </c>
    </row>
    <row r="52" spans="1:8" x14ac:dyDescent="0.25">
      <c r="A52" s="75" t="s">
        <v>214</v>
      </c>
      <c r="B52" s="80">
        <v>0</v>
      </c>
      <c r="C52" s="80">
        <v>116122</v>
      </c>
      <c r="D52" s="80">
        <v>0</v>
      </c>
      <c r="E52" s="80">
        <v>0</v>
      </c>
      <c r="F52" s="80">
        <v>249664</v>
      </c>
      <c r="G52" s="80">
        <v>0</v>
      </c>
      <c r="H52" s="80">
        <f t="shared" si="8"/>
        <v>365786</v>
      </c>
    </row>
    <row r="53" spans="1:8" x14ac:dyDescent="0.25">
      <c r="A53" s="75"/>
      <c r="B53" s="80"/>
      <c r="C53" s="80"/>
      <c r="D53" s="80"/>
      <c r="E53" s="80"/>
      <c r="F53" s="80"/>
      <c r="G53" s="80"/>
      <c r="H53" s="80"/>
    </row>
    <row r="54" spans="1:8" ht="14" x14ac:dyDescent="0.3">
      <c r="A54" s="72" t="s">
        <v>194</v>
      </c>
      <c r="B54" s="122"/>
      <c r="C54" s="121"/>
      <c r="D54" s="121"/>
      <c r="E54" s="121"/>
      <c r="F54" s="121"/>
      <c r="G54" s="121"/>
      <c r="H54" s="81"/>
    </row>
    <row r="55" spans="1:8" s="81" customFormat="1" ht="13" x14ac:dyDescent="0.3">
      <c r="A55" s="83" t="s">
        <v>215</v>
      </c>
      <c r="B55" s="77">
        <v>0</v>
      </c>
      <c r="C55" s="77">
        <v>1448</v>
      </c>
      <c r="D55" s="77">
        <v>0</v>
      </c>
      <c r="E55" s="77">
        <v>0</v>
      </c>
      <c r="F55" s="77">
        <v>0</v>
      </c>
      <c r="G55" s="77">
        <v>0</v>
      </c>
      <c r="H55" s="80">
        <f>SUM(B55:G55)</f>
        <v>1448</v>
      </c>
    </row>
    <row r="56" spans="1:8" s="81" customFormat="1" ht="13" x14ac:dyDescent="0.3">
      <c r="A56" s="83" t="s">
        <v>236</v>
      </c>
      <c r="B56" s="77">
        <v>4644</v>
      </c>
      <c r="C56" s="77">
        <v>594</v>
      </c>
      <c r="D56" s="77">
        <v>5042</v>
      </c>
      <c r="E56" s="77">
        <v>432</v>
      </c>
      <c r="F56" s="77">
        <v>0</v>
      </c>
      <c r="G56" s="77">
        <v>0</v>
      </c>
      <c r="H56" s="80">
        <f t="shared" ref="H56:H66" si="9">SUM(B56:G56)</f>
        <v>10712</v>
      </c>
    </row>
    <row r="57" spans="1:8" s="81" customFormat="1" ht="13" x14ac:dyDescent="0.3">
      <c r="A57" s="83" t="s">
        <v>237</v>
      </c>
      <c r="B57" s="77">
        <v>316</v>
      </c>
      <c r="C57" s="77">
        <v>0</v>
      </c>
      <c r="D57" s="77">
        <v>2526</v>
      </c>
      <c r="E57" s="77">
        <v>1530</v>
      </c>
      <c r="F57" s="77">
        <v>765</v>
      </c>
      <c r="G57" s="77">
        <v>1783</v>
      </c>
      <c r="H57" s="80">
        <f t="shared" si="9"/>
        <v>6920</v>
      </c>
    </row>
    <row r="58" spans="1:8" s="81" customFormat="1" x14ac:dyDescent="0.25">
      <c r="A58" s="76" t="s">
        <v>136</v>
      </c>
      <c r="B58" s="80">
        <v>0</v>
      </c>
      <c r="C58" s="80">
        <v>0</v>
      </c>
      <c r="D58" s="80">
        <v>0</v>
      </c>
      <c r="E58" s="80">
        <v>0</v>
      </c>
      <c r="F58" s="80">
        <v>720</v>
      </c>
      <c r="G58" s="80">
        <v>0</v>
      </c>
      <c r="H58" s="80">
        <f t="shared" si="9"/>
        <v>720</v>
      </c>
    </row>
    <row r="59" spans="1:8" s="81" customFormat="1" x14ac:dyDescent="0.25">
      <c r="A59" s="76" t="s">
        <v>137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v>8064</v>
      </c>
      <c r="H59" s="80">
        <f>SUM(B59:G59)</f>
        <v>8064</v>
      </c>
    </row>
    <row r="60" spans="1:8" s="81" customFormat="1" x14ac:dyDescent="0.25">
      <c r="A60" s="82" t="s">
        <v>152</v>
      </c>
      <c r="B60" s="77">
        <v>51887</v>
      </c>
      <c r="C60" s="77">
        <v>17902</v>
      </c>
      <c r="D60" s="77">
        <v>20629</v>
      </c>
      <c r="E60" s="77">
        <v>40536</v>
      </c>
      <c r="F60" s="77">
        <v>60052</v>
      </c>
      <c r="G60" s="77">
        <v>42135</v>
      </c>
      <c r="H60" s="80">
        <f t="shared" si="9"/>
        <v>233141</v>
      </c>
    </row>
    <row r="61" spans="1:8" s="81" customFormat="1" x14ac:dyDescent="0.25">
      <c r="A61" s="82" t="s">
        <v>153</v>
      </c>
      <c r="B61" s="77">
        <v>51966</v>
      </c>
      <c r="C61" s="77">
        <v>94250</v>
      </c>
      <c r="D61" s="77">
        <v>2640</v>
      </c>
      <c r="E61" s="77">
        <v>0</v>
      </c>
      <c r="F61" s="77">
        <v>7332</v>
      </c>
      <c r="G61" s="77">
        <v>79616</v>
      </c>
      <c r="H61" s="80">
        <f t="shared" si="9"/>
        <v>235804</v>
      </c>
    </row>
    <row r="62" spans="1:8" s="81" customFormat="1" ht="13" x14ac:dyDescent="0.3">
      <c r="A62" s="83" t="s">
        <v>238</v>
      </c>
      <c r="B62" s="77">
        <v>1748</v>
      </c>
      <c r="C62" s="77">
        <v>0</v>
      </c>
      <c r="D62" s="77">
        <v>0</v>
      </c>
      <c r="E62" s="77">
        <v>0</v>
      </c>
      <c r="F62" s="77">
        <v>0</v>
      </c>
      <c r="G62" s="77">
        <v>0</v>
      </c>
      <c r="H62" s="80">
        <f t="shared" si="9"/>
        <v>1748</v>
      </c>
    </row>
    <row r="63" spans="1:8" s="81" customFormat="1" x14ac:dyDescent="0.25">
      <c r="A63" s="76" t="s">
        <v>140</v>
      </c>
      <c r="B63" s="80">
        <v>0</v>
      </c>
      <c r="C63" s="80">
        <v>0</v>
      </c>
      <c r="D63" s="80">
        <v>0</v>
      </c>
      <c r="E63" s="80">
        <v>0</v>
      </c>
      <c r="F63" s="80">
        <v>16464</v>
      </c>
      <c r="G63" s="80">
        <v>17186</v>
      </c>
      <c r="H63" s="80">
        <f t="shared" si="9"/>
        <v>33650</v>
      </c>
    </row>
    <row r="64" spans="1:8" s="81" customFormat="1" ht="13" x14ac:dyDescent="0.3">
      <c r="A64" s="83" t="s">
        <v>239</v>
      </c>
      <c r="B64" s="77">
        <v>4173</v>
      </c>
      <c r="C64" s="77">
        <v>3850</v>
      </c>
      <c r="D64" s="77">
        <v>944</v>
      </c>
      <c r="E64" s="77">
        <v>1634</v>
      </c>
      <c r="F64" s="77">
        <v>1186</v>
      </c>
      <c r="G64" s="77">
        <v>3139</v>
      </c>
      <c r="H64" s="80">
        <f t="shared" si="9"/>
        <v>14926</v>
      </c>
    </row>
    <row r="65" spans="1:8" s="81" customFormat="1" x14ac:dyDescent="0.25">
      <c r="A65" s="75" t="s">
        <v>213</v>
      </c>
      <c r="B65" s="80">
        <v>0</v>
      </c>
      <c r="C65" s="80">
        <v>0</v>
      </c>
      <c r="D65" s="80">
        <v>0</v>
      </c>
      <c r="E65" s="80">
        <v>0</v>
      </c>
      <c r="F65" s="80">
        <v>840</v>
      </c>
      <c r="G65" s="80">
        <v>0</v>
      </c>
      <c r="H65" s="80">
        <f t="shared" si="9"/>
        <v>840</v>
      </c>
    </row>
    <row r="66" spans="1:8" s="81" customFormat="1" x14ac:dyDescent="0.25">
      <c r="A66" s="75" t="s">
        <v>214</v>
      </c>
      <c r="B66" s="80">
        <v>0</v>
      </c>
      <c r="C66" s="80">
        <v>0</v>
      </c>
      <c r="D66" s="80">
        <v>432</v>
      </c>
      <c r="E66" s="80">
        <v>4432</v>
      </c>
      <c r="F66" s="80">
        <v>317</v>
      </c>
      <c r="G66" s="80">
        <v>288</v>
      </c>
      <c r="H66" s="80">
        <f t="shared" si="9"/>
        <v>5469</v>
      </c>
    </row>
    <row r="67" spans="1:8" ht="13" x14ac:dyDescent="0.3">
      <c r="A67" s="76"/>
      <c r="B67" s="121"/>
      <c r="C67" s="121"/>
      <c r="D67" s="121"/>
      <c r="E67" s="121"/>
      <c r="F67" s="121"/>
      <c r="G67" s="121"/>
      <c r="H67" s="81"/>
    </row>
    <row r="68" spans="1:8" ht="14" x14ac:dyDescent="0.3">
      <c r="A68" s="72" t="s">
        <v>197</v>
      </c>
      <c r="B68" s="122"/>
      <c r="C68" s="121"/>
      <c r="D68" s="121"/>
      <c r="E68" s="121"/>
      <c r="F68" s="121"/>
      <c r="G68" s="121"/>
      <c r="H68" s="81"/>
    </row>
    <row r="69" spans="1:8" ht="13" x14ac:dyDescent="0.3">
      <c r="A69" s="83" t="s">
        <v>247</v>
      </c>
      <c r="B69" s="77">
        <v>0</v>
      </c>
      <c r="C69" s="77">
        <v>0</v>
      </c>
      <c r="D69" s="77">
        <v>1382</v>
      </c>
      <c r="E69" s="77">
        <v>483</v>
      </c>
      <c r="F69" s="77">
        <v>0</v>
      </c>
      <c r="G69" s="77">
        <v>902</v>
      </c>
      <c r="H69" s="80">
        <f>SUM(B69:G69)</f>
        <v>2767</v>
      </c>
    </row>
    <row r="70" spans="1:8" s="81" customFormat="1" ht="13" x14ac:dyDescent="0.3">
      <c r="A70" s="83" t="s">
        <v>217</v>
      </c>
      <c r="B70" s="77">
        <v>0</v>
      </c>
      <c r="C70" s="77">
        <v>4973</v>
      </c>
      <c r="D70" s="77">
        <v>0</v>
      </c>
      <c r="E70" s="77">
        <v>0</v>
      </c>
      <c r="F70" s="77">
        <v>0</v>
      </c>
      <c r="G70" s="77">
        <v>0</v>
      </c>
      <c r="H70" s="80">
        <f>SUM(B70:G70)</f>
        <v>4973</v>
      </c>
    </row>
    <row r="71" spans="1:8" s="81" customFormat="1" x14ac:dyDescent="0.25">
      <c r="A71" s="82" t="s">
        <v>211</v>
      </c>
      <c r="B71" s="77">
        <v>0</v>
      </c>
      <c r="C71" s="77">
        <v>14159</v>
      </c>
      <c r="D71" s="77">
        <v>5450</v>
      </c>
      <c r="E71" s="77">
        <v>6205</v>
      </c>
      <c r="F71" s="77">
        <v>0</v>
      </c>
      <c r="G71" s="77">
        <v>4393</v>
      </c>
      <c r="H71" s="80">
        <f t="shared" ref="H71:H101" si="10">SUM(B71:G71)</f>
        <v>30207</v>
      </c>
    </row>
    <row r="72" spans="1:8" x14ac:dyDescent="0.25">
      <c r="A72" s="76" t="s">
        <v>157</v>
      </c>
      <c r="B72" s="77">
        <v>534</v>
      </c>
      <c r="C72" s="77">
        <v>807</v>
      </c>
      <c r="D72" s="77">
        <v>604</v>
      </c>
      <c r="E72" s="77">
        <v>827</v>
      </c>
      <c r="F72" s="77">
        <v>669</v>
      </c>
      <c r="G72" s="77">
        <v>867</v>
      </c>
      <c r="H72" s="80">
        <f t="shared" si="10"/>
        <v>4308</v>
      </c>
    </row>
    <row r="73" spans="1:8" x14ac:dyDescent="0.25">
      <c r="A73" s="75" t="s">
        <v>191</v>
      </c>
      <c r="B73" s="80">
        <v>0</v>
      </c>
      <c r="C73" s="80">
        <v>0</v>
      </c>
      <c r="D73" s="80">
        <v>0</v>
      </c>
      <c r="E73" s="80">
        <v>2580</v>
      </c>
      <c r="F73" s="80">
        <v>0</v>
      </c>
      <c r="G73" s="80">
        <v>0</v>
      </c>
      <c r="H73" s="80">
        <f t="shared" si="10"/>
        <v>2580</v>
      </c>
    </row>
    <row r="74" spans="1:8" x14ac:dyDescent="0.25">
      <c r="A74" s="75" t="s">
        <v>158</v>
      </c>
      <c r="B74" s="80">
        <v>1392</v>
      </c>
      <c r="C74" s="80">
        <v>0</v>
      </c>
      <c r="D74" s="80">
        <v>0</v>
      </c>
      <c r="E74" s="80">
        <v>0</v>
      </c>
      <c r="F74" s="80">
        <v>0</v>
      </c>
      <c r="G74" s="80">
        <v>545</v>
      </c>
      <c r="H74" s="80">
        <f t="shared" si="10"/>
        <v>1937</v>
      </c>
    </row>
    <row r="75" spans="1:8" x14ac:dyDescent="0.25">
      <c r="A75" s="76" t="s">
        <v>148</v>
      </c>
      <c r="B75" s="77">
        <v>631</v>
      </c>
      <c r="C75" s="77">
        <v>0</v>
      </c>
      <c r="D75" s="77">
        <v>0</v>
      </c>
      <c r="E75" s="77">
        <v>269</v>
      </c>
      <c r="F75" s="77">
        <v>0</v>
      </c>
      <c r="G75" s="77">
        <v>0</v>
      </c>
      <c r="H75" s="80">
        <f t="shared" si="10"/>
        <v>900</v>
      </c>
    </row>
    <row r="76" spans="1:8" x14ac:dyDescent="0.25">
      <c r="A76" s="76" t="s">
        <v>219</v>
      </c>
      <c r="B76" s="77">
        <v>0</v>
      </c>
      <c r="C76" s="77">
        <v>491</v>
      </c>
      <c r="D76" s="77">
        <v>0</v>
      </c>
      <c r="E76" s="77">
        <v>0</v>
      </c>
      <c r="F76" s="77">
        <v>0</v>
      </c>
      <c r="G76" s="77">
        <v>0</v>
      </c>
      <c r="H76" s="80">
        <f t="shared" si="10"/>
        <v>491</v>
      </c>
    </row>
    <row r="77" spans="1:8" x14ac:dyDescent="0.25">
      <c r="A77" s="76" t="s">
        <v>159</v>
      </c>
      <c r="B77" s="77">
        <v>0</v>
      </c>
      <c r="C77" s="77">
        <v>5753</v>
      </c>
      <c r="D77" s="77">
        <v>42116</v>
      </c>
      <c r="E77" s="77">
        <v>0</v>
      </c>
      <c r="F77" s="77">
        <v>0</v>
      </c>
      <c r="G77" s="77">
        <v>0</v>
      </c>
      <c r="H77" s="80">
        <f t="shared" si="10"/>
        <v>47869</v>
      </c>
    </row>
    <row r="78" spans="1:8" x14ac:dyDescent="0.25">
      <c r="A78" s="76" t="s">
        <v>143</v>
      </c>
      <c r="B78" s="80">
        <v>3256</v>
      </c>
      <c r="C78" s="80">
        <v>4541</v>
      </c>
      <c r="D78" s="80">
        <v>0</v>
      </c>
      <c r="E78" s="80">
        <v>415</v>
      </c>
      <c r="F78" s="80">
        <v>2089</v>
      </c>
      <c r="G78" s="80">
        <v>2992</v>
      </c>
      <c r="H78" s="80">
        <f t="shared" si="10"/>
        <v>13293</v>
      </c>
    </row>
    <row r="79" spans="1:8" x14ac:dyDescent="0.25">
      <c r="A79" s="75" t="s">
        <v>165</v>
      </c>
      <c r="B79" s="80">
        <v>800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  <c r="H79" s="80">
        <f t="shared" si="10"/>
        <v>800</v>
      </c>
    </row>
    <row r="80" spans="1:8" x14ac:dyDescent="0.25">
      <c r="A80" s="75" t="s">
        <v>161</v>
      </c>
      <c r="B80" s="80">
        <v>1515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f t="shared" si="10"/>
        <v>1515</v>
      </c>
    </row>
    <row r="81" spans="1:8" x14ac:dyDescent="0.25">
      <c r="A81" s="76" t="s">
        <v>136</v>
      </c>
      <c r="B81" s="80">
        <v>30347</v>
      </c>
      <c r="C81" s="80">
        <v>23127</v>
      </c>
      <c r="D81" s="80">
        <v>33446</v>
      </c>
      <c r="E81" s="80">
        <v>22843</v>
      </c>
      <c r="F81" s="80">
        <v>47552</v>
      </c>
      <c r="G81" s="80">
        <v>20424</v>
      </c>
      <c r="H81" s="80">
        <f t="shared" si="10"/>
        <v>177739</v>
      </c>
    </row>
    <row r="82" spans="1:8" x14ac:dyDescent="0.25">
      <c r="A82" s="76" t="s">
        <v>137</v>
      </c>
      <c r="B82" s="80">
        <v>2185</v>
      </c>
      <c r="C82" s="80">
        <v>8232</v>
      </c>
      <c r="D82" s="80">
        <v>2740</v>
      </c>
      <c r="E82" s="80">
        <v>3475</v>
      </c>
      <c r="F82" s="80">
        <v>2274</v>
      </c>
      <c r="G82" s="80">
        <v>4363</v>
      </c>
      <c r="H82" s="80">
        <f t="shared" si="10"/>
        <v>23269</v>
      </c>
    </row>
    <row r="83" spans="1:8" x14ac:dyDescent="0.25">
      <c r="A83" s="76" t="s">
        <v>162</v>
      </c>
      <c r="B83" s="80">
        <v>3395</v>
      </c>
      <c r="C83" s="80">
        <v>2763</v>
      </c>
      <c r="D83" s="80">
        <v>518</v>
      </c>
      <c r="E83" s="80">
        <v>1043</v>
      </c>
      <c r="F83" s="80">
        <v>1574</v>
      </c>
      <c r="G83" s="80">
        <v>2103</v>
      </c>
      <c r="H83" s="80">
        <f t="shared" si="10"/>
        <v>11396</v>
      </c>
    </row>
    <row r="84" spans="1:8" x14ac:dyDescent="0.25">
      <c r="A84" s="76" t="s">
        <v>152</v>
      </c>
      <c r="B84" s="80">
        <v>103850</v>
      </c>
      <c r="C84" s="80">
        <v>75507</v>
      </c>
      <c r="D84" s="80">
        <v>39444</v>
      </c>
      <c r="E84" s="80">
        <v>57088</v>
      </c>
      <c r="F84" s="80">
        <v>44262</v>
      </c>
      <c r="G84" s="80">
        <v>30673</v>
      </c>
      <c r="H84" s="80">
        <f t="shared" si="10"/>
        <v>350824</v>
      </c>
    </row>
    <row r="85" spans="1:8" x14ac:dyDescent="0.25">
      <c r="A85" s="75" t="s">
        <v>153</v>
      </c>
      <c r="B85" s="80">
        <v>191908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f t="shared" si="10"/>
        <v>191908</v>
      </c>
    </row>
    <row r="86" spans="1:8" x14ac:dyDescent="0.25">
      <c r="A86" s="76" t="s">
        <v>138</v>
      </c>
      <c r="B86" s="80">
        <v>75812</v>
      </c>
      <c r="C86" s="80">
        <v>50719</v>
      </c>
      <c r="D86" s="80">
        <v>99339</v>
      </c>
      <c r="E86" s="80">
        <v>50172</v>
      </c>
      <c r="F86" s="80">
        <v>65247</v>
      </c>
      <c r="G86" s="80">
        <v>51893</v>
      </c>
      <c r="H86" s="80">
        <f t="shared" si="10"/>
        <v>393182</v>
      </c>
    </row>
    <row r="87" spans="1:8" x14ac:dyDescent="0.25">
      <c r="A87" s="76" t="s">
        <v>198</v>
      </c>
      <c r="B87" s="80">
        <v>101</v>
      </c>
      <c r="C87" s="80">
        <v>155</v>
      </c>
      <c r="D87" s="80">
        <v>107</v>
      </c>
      <c r="E87" s="80">
        <v>411</v>
      </c>
      <c r="F87" s="80">
        <v>0</v>
      </c>
      <c r="G87" s="80">
        <v>457</v>
      </c>
      <c r="H87" s="80">
        <f t="shared" si="10"/>
        <v>1231</v>
      </c>
    </row>
    <row r="88" spans="1:8" x14ac:dyDescent="0.25">
      <c r="A88" s="75" t="s">
        <v>216</v>
      </c>
      <c r="B88" s="80">
        <v>0</v>
      </c>
      <c r="C88" s="80">
        <v>1900</v>
      </c>
      <c r="D88" s="80">
        <v>0</v>
      </c>
      <c r="E88" s="80">
        <v>0</v>
      </c>
      <c r="F88" s="80">
        <v>0</v>
      </c>
      <c r="G88" s="80">
        <v>0</v>
      </c>
      <c r="H88" s="80">
        <f t="shared" si="10"/>
        <v>1900</v>
      </c>
    </row>
    <row r="89" spans="1:8" x14ac:dyDescent="0.25">
      <c r="A89" s="76" t="s">
        <v>139</v>
      </c>
      <c r="B89" s="80">
        <v>0</v>
      </c>
      <c r="C89" s="80">
        <v>1763</v>
      </c>
      <c r="D89" s="80">
        <v>0</v>
      </c>
      <c r="E89" s="80">
        <v>0</v>
      </c>
      <c r="F89" s="80">
        <v>0</v>
      </c>
      <c r="G89" s="80">
        <v>0</v>
      </c>
      <c r="H89" s="80">
        <f t="shared" si="10"/>
        <v>1763</v>
      </c>
    </row>
    <row r="90" spans="1:8" x14ac:dyDescent="0.25">
      <c r="A90" s="75" t="s">
        <v>218</v>
      </c>
      <c r="B90" s="80">
        <v>0</v>
      </c>
      <c r="C90" s="80">
        <v>504</v>
      </c>
      <c r="D90" s="80">
        <v>0</v>
      </c>
      <c r="E90" s="80">
        <v>0</v>
      </c>
      <c r="F90" s="80">
        <v>0</v>
      </c>
      <c r="G90" s="80">
        <v>0</v>
      </c>
      <c r="H90" s="80">
        <f t="shared" si="10"/>
        <v>504</v>
      </c>
    </row>
    <row r="91" spans="1:8" x14ac:dyDescent="0.25">
      <c r="A91" s="75" t="s">
        <v>146</v>
      </c>
      <c r="B91" s="80">
        <v>1294</v>
      </c>
      <c r="C91" s="80">
        <v>12113</v>
      </c>
      <c r="D91" s="80">
        <v>0</v>
      </c>
      <c r="E91" s="80">
        <v>2132</v>
      </c>
      <c r="F91" s="80">
        <v>10776</v>
      </c>
      <c r="G91" s="80">
        <v>2458</v>
      </c>
      <c r="H91" s="80">
        <f t="shared" si="10"/>
        <v>28773</v>
      </c>
    </row>
    <row r="92" spans="1:8" x14ac:dyDescent="0.25">
      <c r="A92" s="76" t="s">
        <v>195</v>
      </c>
      <c r="B92" s="80">
        <v>0</v>
      </c>
      <c r="C92" s="80">
        <v>480</v>
      </c>
      <c r="D92" s="80">
        <v>0</v>
      </c>
      <c r="E92" s="80">
        <v>0</v>
      </c>
      <c r="F92" s="80">
        <v>0</v>
      </c>
      <c r="G92" s="80">
        <v>0</v>
      </c>
      <c r="H92" s="80">
        <f t="shared" si="10"/>
        <v>480</v>
      </c>
    </row>
    <row r="93" spans="1:8" x14ac:dyDescent="0.25">
      <c r="A93" s="76" t="s">
        <v>163</v>
      </c>
      <c r="B93" s="80">
        <v>3516</v>
      </c>
      <c r="C93" s="80">
        <v>1188</v>
      </c>
      <c r="D93" s="80">
        <v>5907</v>
      </c>
      <c r="E93" s="80">
        <v>1981</v>
      </c>
      <c r="F93" s="80">
        <v>1333</v>
      </c>
      <c r="G93" s="80">
        <v>1467</v>
      </c>
      <c r="H93" s="80">
        <f t="shared" si="10"/>
        <v>15392</v>
      </c>
    </row>
    <row r="94" spans="1:8" x14ac:dyDescent="0.25">
      <c r="A94" s="76" t="s">
        <v>248</v>
      </c>
      <c r="B94" s="80">
        <v>0</v>
      </c>
      <c r="C94" s="80">
        <v>0</v>
      </c>
      <c r="D94" s="80">
        <v>0</v>
      </c>
      <c r="E94" s="80">
        <v>0</v>
      </c>
      <c r="F94" s="80">
        <v>578</v>
      </c>
      <c r="G94" s="80">
        <v>0</v>
      </c>
      <c r="H94" s="80">
        <f t="shared" ref="H94" si="11">SUM(B94:G94)</f>
        <v>578</v>
      </c>
    </row>
    <row r="95" spans="1:8" x14ac:dyDescent="0.25">
      <c r="A95" s="76" t="s">
        <v>164</v>
      </c>
      <c r="B95" s="80">
        <v>4497</v>
      </c>
      <c r="C95" s="80">
        <v>7447</v>
      </c>
      <c r="D95" s="80">
        <v>6732</v>
      </c>
      <c r="E95" s="80">
        <v>10391</v>
      </c>
      <c r="F95" s="80">
        <v>14491</v>
      </c>
      <c r="G95" s="80">
        <v>12910</v>
      </c>
      <c r="H95" s="80">
        <f t="shared" si="10"/>
        <v>56468</v>
      </c>
    </row>
    <row r="96" spans="1:8" x14ac:dyDescent="0.25">
      <c r="A96" s="76" t="s">
        <v>184</v>
      </c>
      <c r="B96" s="80">
        <v>0</v>
      </c>
      <c r="C96" s="80">
        <v>366</v>
      </c>
      <c r="D96" s="80">
        <v>0</v>
      </c>
      <c r="E96" s="80">
        <v>907</v>
      </c>
      <c r="F96" s="80">
        <v>402</v>
      </c>
      <c r="G96" s="80">
        <v>0</v>
      </c>
      <c r="H96" s="80">
        <f t="shared" si="10"/>
        <v>1675</v>
      </c>
    </row>
    <row r="97" spans="1:8" x14ac:dyDescent="0.25">
      <c r="A97" s="76" t="s">
        <v>141</v>
      </c>
      <c r="B97" s="80">
        <v>213000</v>
      </c>
      <c r="C97" s="80">
        <v>198069</v>
      </c>
      <c r="D97" s="80">
        <v>364977</v>
      </c>
      <c r="E97" s="80">
        <v>185337</v>
      </c>
      <c r="F97" s="80">
        <v>198670</v>
      </c>
      <c r="G97" s="80">
        <v>269123</v>
      </c>
      <c r="H97" s="80">
        <f t="shared" si="10"/>
        <v>1429176</v>
      </c>
    </row>
    <row r="98" spans="1:8" x14ac:dyDescent="0.25">
      <c r="A98" s="76" t="s">
        <v>196</v>
      </c>
      <c r="B98" s="80">
        <v>1350</v>
      </c>
      <c r="C98" s="80">
        <v>0</v>
      </c>
      <c r="D98" s="80">
        <v>0</v>
      </c>
      <c r="E98" s="80">
        <v>0</v>
      </c>
      <c r="F98" s="80">
        <v>0</v>
      </c>
      <c r="G98" s="80">
        <v>0</v>
      </c>
      <c r="H98" s="80">
        <f t="shared" si="10"/>
        <v>1350</v>
      </c>
    </row>
    <row r="99" spans="1:8" x14ac:dyDescent="0.25">
      <c r="A99" s="76" t="s">
        <v>156</v>
      </c>
      <c r="B99" s="80">
        <v>25668</v>
      </c>
      <c r="C99" s="80">
        <v>60155</v>
      </c>
      <c r="D99" s="80">
        <v>47580</v>
      </c>
      <c r="E99" s="80">
        <v>17949</v>
      </c>
      <c r="F99" s="80">
        <v>22166</v>
      </c>
      <c r="G99" s="80">
        <v>1627</v>
      </c>
      <c r="H99" s="80">
        <f t="shared" si="10"/>
        <v>175145</v>
      </c>
    </row>
    <row r="100" spans="1:8" x14ac:dyDescent="0.25">
      <c r="A100" s="76" t="s">
        <v>212</v>
      </c>
      <c r="B100" s="80">
        <v>0</v>
      </c>
      <c r="C100" s="80">
        <v>13012</v>
      </c>
      <c r="D100" s="80">
        <v>0</v>
      </c>
      <c r="E100" s="80">
        <v>1571</v>
      </c>
      <c r="F100" s="80">
        <v>1386</v>
      </c>
      <c r="G100" s="80">
        <v>0</v>
      </c>
      <c r="H100" s="80">
        <f t="shared" si="10"/>
        <v>15969</v>
      </c>
    </row>
    <row r="101" spans="1:8" x14ac:dyDescent="0.25">
      <c r="A101" s="75" t="s">
        <v>142</v>
      </c>
      <c r="B101" s="80">
        <v>28437</v>
      </c>
      <c r="C101" s="80">
        <v>6228</v>
      </c>
      <c r="D101" s="80">
        <v>17422</v>
      </c>
      <c r="E101" s="80">
        <v>14378</v>
      </c>
      <c r="F101" s="80">
        <v>5913</v>
      </c>
      <c r="G101" s="80">
        <v>30736</v>
      </c>
      <c r="H101" s="80">
        <f t="shared" si="10"/>
        <v>103114</v>
      </c>
    </row>
    <row r="102" spans="1:8" x14ac:dyDescent="0.25">
      <c r="A102" s="75"/>
      <c r="B102" s="80"/>
      <c r="C102" s="80"/>
      <c r="D102" s="80"/>
      <c r="E102" s="80"/>
      <c r="F102" s="80"/>
      <c r="G102" s="80"/>
      <c r="H102" s="80"/>
    </row>
    <row r="103" spans="1:8" ht="14" x14ac:dyDescent="0.3">
      <c r="A103" s="72" t="s">
        <v>199</v>
      </c>
      <c r="B103" s="122"/>
      <c r="C103" s="121"/>
      <c r="D103" s="121"/>
      <c r="E103" s="121"/>
      <c r="F103" s="121"/>
      <c r="G103" s="121"/>
      <c r="H103" s="81"/>
    </row>
    <row r="104" spans="1:8" x14ac:dyDescent="0.25">
      <c r="A104" s="76" t="s">
        <v>148</v>
      </c>
      <c r="B104" s="77">
        <v>8002</v>
      </c>
      <c r="C104" s="77">
        <v>8477</v>
      </c>
      <c r="D104" s="77">
        <v>8284</v>
      </c>
      <c r="E104" s="77">
        <v>4428</v>
      </c>
      <c r="F104" s="77">
        <v>1928</v>
      </c>
      <c r="G104" s="77">
        <v>0</v>
      </c>
      <c r="H104" s="80">
        <f>SUM(B104:G104)</f>
        <v>31119</v>
      </c>
    </row>
    <row r="105" spans="1:8" x14ac:dyDescent="0.25">
      <c r="A105" s="76" t="s">
        <v>143</v>
      </c>
      <c r="B105" s="80">
        <v>4900</v>
      </c>
      <c r="C105" s="80">
        <v>0</v>
      </c>
      <c r="D105" s="80">
        <v>3519</v>
      </c>
      <c r="E105" s="80">
        <v>3890</v>
      </c>
      <c r="F105" s="80">
        <v>0</v>
      </c>
      <c r="G105" s="80">
        <v>3397</v>
      </c>
      <c r="H105" s="80">
        <f t="shared" ref="H105:H112" si="12">SUM(B105:G105)</f>
        <v>15706</v>
      </c>
    </row>
    <row r="106" spans="1:8" x14ac:dyDescent="0.25">
      <c r="A106" s="76" t="s">
        <v>136</v>
      </c>
      <c r="B106" s="80">
        <v>5976</v>
      </c>
      <c r="C106" s="80">
        <v>985</v>
      </c>
      <c r="D106" s="80">
        <v>1332</v>
      </c>
      <c r="E106" s="80">
        <v>2409</v>
      </c>
      <c r="F106" s="80">
        <v>8151</v>
      </c>
      <c r="G106" s="80">
        <v>3996</v>
      </c>
      <c r="H106" s="80">
        <f t="shared" si="12"/>
        <v>22849</v>
      </c>
    </row>
    <row r="107" spans="1:8" x14ac:dyDescent="0.25">
      <c r="A107" s="76" t="s">
        <v>137</v>
      </c>
      <c r="B107" s="80">
        <v>8183</v>
      </c>
      <c r="C107" s="80">
        <v>496</v>
      </c>
      <c r="D107" s="80">
        <v>319</v>
      </c>
      <c r="E107" s="80">
        <v>274</v>
      </c>
      <c r="F107" s="80">
        <v>0</v>
      </c>
      <c r="G107" s="80">
        <v>0</v>
      </c>
      <c r="H107" s="80">
        <f t="shared" si="12"/>
        <v>9272</v>
      </c>
    </row>
    <row r="108" spans="1:8" x14ac:dyDescent="0.25">
      <c r="A108" s="75" t="s">
        <v>153</v>
      </c>
      <c r="B108" s="80">
        <v>122</v>
      </c>
      <c r="C108" s="80">
        <v>125</v>
      </c>
      <c r="D108" s="80">
        <v>0</v>
      </c>
      <c r="E108" s="80">
        <v>0</v>
      </c>
      <c r="F108" s="80">
        <v>0</v>
      </c>
      <c r="G108" s="80">
        <v>0</v>
      </c>
      <c r="H108" s="80">
        <f t="shared" si="12"/>
        <v>247</v>
      </c>
    </row>
    <row r="109" spans="1:8" x14ac:dyDescent="0.25">
      <c r="A109" s="76" t="s">
        <v>138</v>
      </c>
      <c r="B109" s="80">
        <v>15971</v>
      </c>
      <c r="C109" s="80">
        <v>14125</v>
      </c>
      <c r="D109" s="80">
        <v>11948</v>
      </c>
      <c r="E109" s="80">
        <v>22727</v>
      </c>
      <c r="F109" s="80">
        <v>16318</v>
      </c>
      <c r="G109" s="80">
        <v>5919</v>
      </c>
      <c r="H109" s="80">
        <f t="shared" si="12"/>
        <v>87008</v>
      </c>
    </row>
    <row r="110" spans="1:8" x14ac:dyDescent="0.25">
      <c r="A110" s="75" t="s">
        <v>163</v>
      </c>
      <c r="B110" s="80">
        <v>591</v>
      </c>
      <c r="C110" s="80">
        <v>0</v>
      </c>
      <c r="D110" s="80">
        <v>0</v>
      </c>
      <c r="E110" s="80">
        <v>0</v>
      </c>
      <c r="F110" s="80">
        <v>1197</v>
      </c>
      <c r="G110" s="80">
        <v>1743</v>
      </c>
      <c r="H110" s="80">
        <f t="shared" si="12"/>
        <v>3531</v>
      </c>
    </row>
    <row r="111" spans="1:8" x14ac:dyDescent="0.25">
      <c r="A111" s="76" t="s">
        <v>164</v>
      </c>
      <c r="B111" s="80">
        <v>1826</v>
      </c>
      <c r="C111" s="80">
        <v>988</v>
      </c>
      <c r="D111" s="80">
        <v>2940</v>
      </c>
      <c r="E111" s="80">
        <v>1087</v>
      </c>
      <c r="F111" s="80">
        <v>2395</v>
      </c>
      <c r="G111" s="80">
        <v>1517</v>
      </c>
      <c r="H111" s="80">
        <f t="shared" si="12"/>
        <v>10753</v>
      </c>
    </row>
    <row r="112" spans="1:8" x14ac:dyDescent="0.25">
      <c r="A112" s="75" t="s">
        <v>142</v>
      </c>
      <c r="B112" s="80">
        <v>0</v>
      </c>
      <c r="C112" s="80">
        <v>30</v>
      </c>
      <c r="D112" s="80">
        <v>0</v>
      </c>
      <c r="E112" s="80">
        <v>562</v>
      </c>
      <c r="F112" s="80">
        <v>822</v>
      </c>
      <c r="G112" s="80">
        <v>344</v>
      </c>
      <c r="H112" s="80">
        <f t="shared" si="12"/>
        <v>1758</v>
      </c>
    </row>
    <row r="113" spans="1:8" x14ac:dyDescent="0.25">
      <c r="A113" s="75"/>
      <c r="B113" s="80"/>
      <c r="C113" s="80"/>
      <c r="D113" s="80"/>
      <c r="E113" s="80"/>
      <c r="F113" s="80"/>
      <c r="G113" s="80"/>
      <c r="H113" s="80"/>
    </row>
    <row r="114" spans="1:8" ht="14" x14ac:dyDescent="0.3">
      <c r="A114" s="72" t="s">
        <v>200</v>
      </c>
      <c r="B114" s="122"/>
      <c r="C114" s="121"/>
      <c r="D114" s="121"/>
      <c r="E114" s="121"/>
      <c r="F114" s="121"/>
      <c r="G114" s="121"/>
      <c r="H114" s="81"/>
    </row>
    <row r="115" spans="1:8" x14ac:dyDescent="0.25">
      <c r="A115" s="76" t="s">
        <v>148</v>
      </c>
      <c r="B115" s="77">
        <v>26468</v>
      </c>
      <c r="C115" s="77">
        <v>1227</v>
      </c>
      <c r="D115" s="77">
        <v>0</v>
      </c>
      <c r="E115" s="77">
        <v>92715</v>
      </c>
      <c r="F115" s="77">
        <v>15388</v>
      </c>
      <c r="G115" s="77">
        <v>25576</v>
      </c>
      <c r="H115" s="80">
        <f>SUM(B115:G115)</f>
        <v>161374</v>
      </c>
    </row>
    <row r="116" spans="1:8" x14ac:dyDescent="0.25">
      <c r="A116" s="75" t="s">
        <v>136</v>
      </c>
      <c r="B116" s="80">
        <v>4480</v>
      </c>
      <c r="C116" s="80">
        <v>0</v>
      </c>
      <c r="D116" s="80">
        <v>1280</v>
      </c>
      <c r="E116" s="80">
        <v>0</v>
      </c>
      <c r="F116" s="80">
        <v>640</v>
      </c>
      <c r="G116" s="80">
        <v>0</v>
      </c>
      <c r="H116" s="80">
        <f t="shared" ref="H116:H122" si="13">SUM(B116:G116)</f>
        <v>6400</v>
      </c>
    </row>
    <row r="117" spans="1:8" x14ac:dyDescent="0.25">
      <c r="A117" s="76" t="s">
        <v>152</v>
      </c>
      <c r="B117" s="80">
        <v>6000</v>
      </c>
      <c r="C117" s="80">
        <v>7200</v>
      </c>
      <c r="D117" s="80">
        <v>0</v>
      </c>
      <c r="E117" s="80">
        <v>2700</v>
      </c>
      <c r="F117" s="80">
        <v>17100</v>
      </c>
      <c r="G117" s="80">
        <v>0</v>
      </c>
      <c r="H117" s="80">
        <f t="shared" si="13"/>
        <v>33000</v>
      </c>
    </row>
    <row r="118" spans="1:8" x14ac:dyDescent="0.25">
      <c r="A118" s="76" t="s">
        <v>153</v>
      </c>
      <c r="B118" s="80">
        <v>210000</v>
      </c>
      <c r="C118" s="80">
        <v>120203</v>
      </c>
      <c r="D118" s="80">
        <v>173027</v>
      </c>
      <c r="E118" s="80">
        <v>92824</v>
      </c>
      <c r="F118" s="80">
        <v>153307</v>
      </c>
      <c r="G118" s="80">
        <v>20429</v>
      </c>
      <c r="H118" s="80">
        <f t="shared" si="13"/>
        <v>769790</v>
      </c>
    </row>
    <row r="119" spans="1:8" x14ac:dyDescent="0.25">
      <c r="A119" s="76" t="s">
        <v>172</v>
      </c>
      <c r="B119" s="80">
        <v>0</v>
      </c>
      <c r="C119" s="80">
        <v>310539</v>
      </c>
      <c r="D119" s="80">
        <v>143367</v>
      </c>
      <c r="E119" s="80">
        <v>0</v>
      </c>
      <c r="F119" s="80">
        <v>0</v>
      </c>
      <c r="G119" s="80">
        <v>0</v>
      </c>
      <c r="H119" s="80">
        <f t="shared" si="13"/>
        <v>453906</v>
      </c>
    </row>
    <row r="120" spans="1:8" x14ac:dyDescent="0.25">
      <c r="A120" s="75" t="s">
        <v>213</v>
      </c>
      <c r="B120" s="80">
        <v>0</v>
      </c>
      <c r="C120" s="80">
        <v>0</v>
      </c>
      <c r="D120" s="80">
        <v>0</v>
      </c>
      <c r="E120" s="80">
        <v>7659</v>
      </c>
      <c r="F120" s="80">
        <v>15902</v>
      </c>
      <c r="G120" s="80">
        <v>0</v>
      </c>
      <c r="H120" s="80">
        <f t="shared" si="13"/>
        <v>23561</v>
      </c>
    </row>
    <row r="121" spans="1:8" x14ac:dyDescent="0.25">
      <c r="A121" s="75" t="s">
        <v>163</v>
      </c>
      <c r="B121" s="80">
        <v>1026</v>
      </c>
      <c r="C121" s="80">
        <v>0</v>
      </c>
      <c r="D121" s="80">
        <v>1202</v>
      </c>
      <c r="E121" s="80">
        <v>0</v>
      </c>
      <c r="F121" s="80">
        <v>0</v>
      </c>
      <c r="G121" s="80">
        <v>1048</v>
      </c>
      <c r="H121" s="80">
        <f t="shared" si="13"/>
        <v>3276</v>
      </c>
    </row>
    <row r="122" spans="1:8" x14ac:dyDescent="0.25">
      <c r="A122" s="76" t="s">
        <v>142</v>
      </c>
      <c r="B122" s="80">
        <v>344734</v>
      </c>
      <c r="C122" s="80">
        <v>357778</v>
      </c>
      <c r="D122" s="80">
        <v>351878</v>
      </c>
      <c r="E122" s="80">
        <v>414893</v>
      </c>
      <c r="F122" s="80">
        <v>156500</v>
      </c>
      <c r="G122" s="80">
        <v>201958</v>
      </c>
      <c r="H122" s="80">
        <f t="shared" si="13"/>
        <v>1827741</v>
      </c>
    </row>
    <row r="123" spans="1:8" x14ac:dyDescent="0.25">
      <c r="B123" s="81"/>
      <c r="C123" s="81"/>
      <c r="D123" s="81"/>
      <c r="E123" s="81"/>
      <c r="F123" s="81"/>
      <c r="G123" s="81"/>
      <c r="H123" s="81"/>
    </row>
    <row r="124" spans="1:8" x14ac:dyDescent="0.25">
      <c r="A124" s="76"/>
      <c r="B124" s="81"/>
      <c r="C124" s="81"/>
      <c r="D124" s="81"/>
      <c r="E124" s="81"/>
      <c r="F124" s="81"/>
      <c r="G124" s="81"/>
      <c r="H124" s="81"/>
    </row>
    <row r="125" spans="1:8" ht="14" x14ac:dyDescent="0.3">
      <c r="A125" s="72" t="s">
        <v>201</v>
      </c>
      <c r="B125" s="122"/>
      <c r="C125" s="121"/>
      <c r="D125" s="121"/>
      <c r="E125" s="121"/>
      <c r="F125" s="121"/>
      <c r="G125" s="121"/>
      <c r="H125" s="81"/>
    </row>
    <row r="126" spans="1:8" x14ac:dyDescent="0.25">
      <c r="A126" s="75" t="s">
        <v>136</v>
      </c>
      <c r="B126" s="77">
        <v>1116</v>
      </c>
      <c r="C126" s="77">
        <v>290</v>
      </c>
      <c r="D126" s="77">
        <v>363</v>
      </c>
      <c r="E126" s="77">
        <v>0</v>
      </c>
      <c r="F126" s="77">
        <v>1337</v>
      </c>
      <c r="G126" s="77">
        <v>0</v>
      </c>
      <c r="H126" s="80">
        <f>SUM(B126:G126)</f>
        <v>3106</v>
      </c>
    </row>
    <row r="127" spans="1:8" x14ac:dyDescent="0.25">
      <c r="A127" s="76"/>
      <c r="B127" s="81"/>
      <c r="C127" s="81"/>
      <c r="D127" s="81"/>
      <c r="E127" s="81"/>
      <c r="F127" s="81"/>
      <c r="G127" s="81"/>
      <c r="H127" s="81"/>
    </row>
    <row r="128" spans="1:8" ht="14" x14ac:dyDescent="0.3">
      <c r="A128" s="72" t="s">
        <v>202</v>
      </c>
      <c r="B128" s="123"/>
      <c r="C128" s="77"/>
      <c r="D128" s="77"/>
      <c r="E128" s="77"/>
      <c r="F128" s="77"/>
      <c r="G128" s="77"/>
      <c r="H128" s="81"/>
    </row>
    <row r="129" spans="1:8" x14ac:dyDescent="0.25">
      <c r="A129" s="75" t="s">
        <v>157</v>
      </c>
      <c r="B129" s="77">
        <v>538</v>
      </c>
      <c r="C129" s="77">
        <v>1406</v>
      </c>
      <c r="D129" s="77">
        <v>1055</v>
      </c>
      <c r="E129" s="77">
        <v>4649</v>
      </c>
      <c r="F129" s="77">
        <v>4496</v>
      </c>
      <c r="G129" s="77">
        <v>6553</v>
      </c>
      <c r="H129" s="80">
        <f>SUM(B129:G129)</f>
        <v>18697</v>
      </c>
    </row>
    <row r="130" spans="1:8" x14ac:dyDescent="0.25">
      <c r="A130" s="75" t="s">
        <v>148</v>
      </c>
      <c r="B130" s="77">
        <v>615</v>
      </c>
      <c r="C130" s="77">
        <v>0</v>
      </c>
      <c r="D130" s="77">
        <v>0</v>
      </c>
      <c r="E130" s="77">
        <v>0</v>
      </c>
      <c r="F130" s="77">
        <v>0</v>
      </c>
      <c r="G130" s="77">
        <v>0</v>
      </c>
      <c r="H130" s="80">
        <f t="shared" ref="H130:H136" si="14">SUM(B130:G130)</f>
        <v>615</v>
      </c>
    </row>
    <row r="131" spans="1:8" x14ac:dyDescent="0.25">
      <c r="A131" s="75" t="s">
        <v>161</v>
      </c>
      <c r="B131" s="77">
        <v>7486</v>
      </c>
      <c r="C131" s="77">
        <v>0</v>
      </c>
      <c r="D131" s="77">
        <v>0</v>
      </c>
      <c r="E131" s="77">
        <v>0</v>
      </c>
      <c r="F131" s="77">
        <v>0</v>
      </c>
      <c r="G131" s="77">
        <v>0</v>
      </c>
      <c r="H131" s="80">
        <f t="shared" si="14"/>
        <v>7486</v>
      </c>
    </row>
    <row r="132" spans="1:8" x14ac:dyDescent="0.25">
      <c r="A132" s="75" t="s">
        <v>136</v>
      </c>
      <c r="B132" s="77">
        <v>0</v>
      </c>
      <c r="C132" s="77">
        <v>4494</v>
      </c>
      <c r="D132" s="77">
        <v>0</v>
      </c>
      <c r="E132" s="77">
        <v>0</v>
      </c>
      <c r="F132" s="77">
        <v>0</v>
      </c>
      <c r="G132" s="77">
        <v>0</v>
      </c>
      <c r="H132" s="80">
        <f t="shared" si="14"/>
        <v>4494</v>
      </c>
    </row>
    <row r="133" spans="1:8" x14ac:dyDescent="0.25">
      <c r="A133" s="76" t="s">
        <v>137</v>
      </c>
      <c r="B133" s="80">
        <v>3411</v>
      </c>
      <c r="C133" s="80">
        <v>10414</v>
      </c>
      <c r="D133" s="80">
        <v>5400</v>
      </c>
      <c r="E133" s="80">
        <v>18718</v>
      </c>
      <c r="F133" s="80">
        <v>12255</v>
      </c>
      <c r="G133" s="80">
        <v>7560</v>
      </c>
      <c r="H133" s="80">
        <f t="shared" si="14"/>
        <v>57758</v>
      </c>
    </row>
    <row r="134" spans="1:8" x14ac:dyDescent="0.25">
      <c r="A134" s="76" t="s">
        <v>138</v>
      </c>
      <c r="B134" s="80">
        <v>0</v>
      </c>
      <c r="C134" s="80">
        <v>0</v>
      </c>
      <c r="D134" s="80">
        <v>0</v>
      </c>
      <c r="E134" s="80">
        <v>3253</v>
      </c>
      <c r="F134" s="80">
        <v>18621</v>
      </c>
      <c r="G134" s="80">
        <v>0</v>
      </c>
      <c r="H134" s="80">
        <f t="shared" si="14"/>
        <v>21874</v>
      </c>
    </row>
    <row r="135" spans="1:8" x14ac:dyDescent="0.25">
      <c r="A135" s="76" t="s">
        <v>146</v>
      </c>
      <c r="B135" s="80">
        <v>148299</v>
      </c>
      <c r="C135" s="80">
        <v>111555</v>
      </c>
      <c r="D135" s="80">
        <v>83589</v>
      </c>
      <c r="E135" s="80">
        <v>161765</v>
      </c>
      <c r="F135" s="80">
        <v>296660</v>
      </c>
      <c r="G135" s="80">
        <v>201964</v>
      </c>
      <c r="H135" s="80">
        <f t="shared" si="14"/>
        <v>1003832</v>
      </c>
    </row>
    <row r="136" spans="1:8" x14ac:dyDescent="0.25">
      <c r="A136" s="75" t="s">
        <v>163</v>
      </c>
      <c r="B136" s="80">
        <v>697</v>
      </c>
      <c r="C136" s="80">
        <v>0</v>
      </c>
      <c r="D136" s="80">
        <v>0</v>
      </c>
      <c r="E136" s="80">
        <v>1197</v>
      </c>
      <c r="F136" s="80">
        <v>0</v>
      </c>
      <c r="G136" s="80">
        <v>493</v>
      </c>
      <c r="H136" s="80">
        <f t="shared" si="14"/>
        <v>2387</v>
      </c>
    </row>
    <row r="137" spans="1:8" x14ac:dyDescent="0.25">
      <c r="B137" s="80"/>
      <c r="C137" s="80"/>
      <c r="D137" s="80"/>
      <c r="E137" s="80"/>
      <c r="F137" s="80"/>
      <c r="G137" s="80"/>
      <c r="H137" s="81"/>
    </row>
    <row r="138" spans="1:8" ht="14" x14ac:dyDescent="0.3">
      <c r="A138" s="72" t="s">
        <v>203</v>
      </c>
      <c r="B138" s="123"/>
      <c r="C138" s="77"/>
      <c r="D138" s="77"/>
      <c r="E138" s="77"/>
      <c r="F138" s="77"/>
      <c r="G138" s="77"/>
      <c r="H138" s="81"/>
    </row>
    <row r="139" spans="1:8" x14ac:dyDescent="0.25">
      <c r="A139" s="76" t="s">
        <v>191</v>
      </c>
      <c r="B139" s="77">
        <v>422</v>
      </c>
      <c r="C139" s="77">
        <v>0</v>
      </c>
      <c r="D139" s="77">
        <v>348</v>
      </c>
      <c r="E139" s="77">
        <v>537</v>
      </c>
      <c r="F139" s="77">
        <v>352</v>
      </c>
      <c r="G139" s="77">
        <v>201</v>
      </c>
      <c r="H139" s="80">
        <f>SUM(B139:G139)</f>
        <v>1860</v>
      </c>
    </row>
    <row r="140" spans="1:8" x14ac:dyDescent="0.25">
      <c r="A140" s="76" t="s">
        <v>136</v>
      </c>
      <c r="B140" s="77">
        <v>0</v>
      </c>
      <c r="C140" s="77">
        <v>0</v>
      </c>
      <c r="D140" s="77">
        <v>0</v>
      </c>
      <c r="E140" s="77">
        <v>135</v>
      </c>
      <c r="F140" s="77">
        <v>405</v>
      </c>
      <c r="G140" s="77">
        <v>0</v>
      </c>
      <c r="H140" s="80">
        <f>SUM(B140:G140)</f>
        <v>540</v>
      </c>
    </row>
    <row r="141" spans="1:8" x14ac:dyDescent="0.25">
      <c r="A141" s="76" t="s">
        <v>138</v>
      </c>
      <c r="B141" s="80">
        <v>898691</v>
      </c>
      <c r="C141" s="80">
        <v>782650</v>
      </c>
      <c r="D141" s="80">
        <v>918772</v>
      </c>
      <c r="E141" s="80">
        <v>856270</v>
      </c>
      <c r="F141" s="80">
        <v>1139966</v>
      </c>
      <c r="G141" s="80">
        <v>864090</v>
      </c>
      <c r="H141" s="80">
        <f>SUM(B141:G141)</f>
        <v>5460439</v>
      </c>
    </row>
    <row r="142" spans="1:8" x14ac:dyDescent="0.25">
      <c r="A142" s="76"/>
      <c r="B142" s="81"/>
      <c r="C142" s="81"/>
      <c r="D142" s="81"/>
      <c r="E142" s="81"/>
      <c r="F142" s="81"/>
      <c r="G142" s="81"/>
      <c r="H142" s="81"/>
    </row>
    <row r="143" spans="1:8" ht="14" x14ac:dyDescent="0.3">
      <c r="A143" s="72" t="s">
        <v>204</v>
      </c>
      <c r="B143" s="123"/>
      <c r="C143" s="77"/>
      <c r="D143" s="77"/>
      <c r="E143" s="77"/>
      <c r="F143" s="77"/>
      <c r="G143" s="77"/>
      <c r="H143" s="81"/>
    </row>
    <row r="144" spans="1:8" x14ac:dyDescent="0.25">
      <c r="A144" s="76" t="s">
        <v>141</v>
      </c>
      <c r="B144" s="80">
        <v>14535</v>
      </c>
      <c r="C144" s="80">
        <v>28816</v>
      </c>
      <c r="D144" s="80">
        <v>15234</v>
      </c>
      <c r="E144" s="80">
        <v>26740</v>
      </c>
      <c r="F144" s="80">
        <v>92</v>
      </c>
      <c r="G144" s="80">
        <v>0</v>
      </c>
      <c r="H144" s="80">
        <f>SUM(B144:G144)</f>
        <v>85417</v>
      </c>
    </row>
    <row r="145" spans="1:8" x14ac:dyDescent="0.25">
      <c r="A145" s="76"/>
      <c r="B145" s="80"/>
      <c r="C145" s="80"/>
      <c r="D145" s="80"/>
      <c r="E145" s="80"/>
      <c r="F145" s="80"/>
      <c r="G145" s="80"/>
      <c r="H145" s="80"/>
    </row>
    <row r="146" spans="1:8" ht="14" x14ac:dyDescent="0.3">
      <c r="A146" s="72" t="s">
        <v>220</v>
      </c>
      <c r="B146" s="123"/>
      <c r="C146" s="77"/>
      <c r="D146" s="77"/>
      <c r="E146" s="77"/>
      <c r="F146" s="77"/>
      <c r="G146" s="77"/>
      <c r="H146" s="81"/>
    </row>
    <row r="147" spans="1:8" x14ac:dyDescent="0.25">
      <c r="A147" s="76" t="s">
        <v>165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v>1283</v>
      </c>
      <c r="H147" s="80">
        <f>SUM(B147:G147)</f>
        <v>1283</v>
      </c>
    </row>
    <row r="148" spans="1:8" x14ac:dyDescent="0.25">
      <c r="A148" s="76" t="s">
        <v>249</v>
      </c>
      <c r="B148" s="77">
        <v>0</v>
      </c>
      <c r="C148" s="77">
        <v>0</v>
      </c>
      <c r="D148" s="77">
        <v>0</v>
      </c>
      <c r="E148" s="77">
        <v>0</v>
      </c>
      <c r="F148" s="77">
        <v>825</v>
      </c>
      <c r="G148" s="77">
        <v>0</v>
      </c>
      <c r="H148" s="80">
        <f>SUM(B148:G148)</f>
        <v>825</v>
      </c>
    </row>
    <row r="149" spans="1:8" x14ac:dyDescent="0.25">
      <c r="A149" s="76"/>
      <c r="B149" s="77"/>
      <c r="C149" s="77"/>
      <c r="D149" s="77"/>
      <c r="E149" s="77"/>
      <c r="F149" s="77"/>
      <c r="G149" s="77"/>
      <c r="H149" s="80"/>
    </row>
    <row r="150" spans="1:8" ht="14" x14ac:dyDescent="0.3">
      <c r="A150" s="72" t="s">
        <v>205</v>
      </c>
      <c r="B150" s="123"/>
      <c r="C150" s="77"/>
      <c r="D150" s="77"/>
      <c r="E150" s="77"/>
      <c r="F150" s="77"/>
      <c r="G150" s="77"/>
      <c r="H150" s="81"/>
    </row>
    <row r="151" spans="1:8" x14ac:dyDescent="0.25">
      <c r="A151" s="76" t="s">
        <v>136</v>
      </c>
      <c r="B151" s="77">
        <v>1614</v>
      </c>
      <c r="C151" s="77">
        <v>2645</v>
      </c>
      <c r="D151" s="77">
        <v>8258</v>
      </c>
      <c r="E151" s="77">
        <v>7472</v>
      </c>
      <c r="F151" s="77">
        <v>6908</v>
      </c>
      <c r="G151" s="77">
        <v>298</v>
      </c>
      <c r="H151" s="80">
        <f>SUM(B151:G151)</f>
        <v>27195</v>
      </c>
    </row>
    <row r="152" spans="1:8" x14ac:dyDescent="0.25">
      <c r="A152" s="75" t="s">
        <v>138</v>
      </c>
      <c r="B152" s="80">
        <v>202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  <c r="H152" s="80">
        <f t="shared" ref="H152:H155" si="15">SUM(B152:G152)</f>
        <v>202</v>
      </c>
    </row>
    <row r="153" spans="1:8" x14ac:dyDescent="0.25">
      <c r="A153" s="76" t="s">
        <v>146</v>
      </c>
      <c r="B153" s="80">
        <v>0</v>
      </c>
      <c r="C153" s="80">
        <v>0</v>
      </c>
      <c r="D153" s="80">
        <v>614</v>
      </c>
      <c r="E153" s="80">
        <v>0</v>
      </c>
      <c r="F153" s="80">
        <v>0</v>
      </c>
      <c r="G153" s="80">
        <v>0</v>
      </c>
      <c r="H153" s="80">
        <f t="shared" si="15"/>
        <v>614</v>
      </c>
    </row>
    <row r="154" spans="1:8" x14ac:dyDescent="0.25">
      <c r="A154" s="75" t="s">
        <v>163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1005</v>
      </c>
      <c r="H154" s="80">
        <f t="shared" ref="H154" si="16">SUM(B154:G154)</f>
        <v>1005</v>
      </c>
    </row>
    <row r="155" spans="1:8" x14ac:dyDescent="0.25">
      <c r="A155" s="75" t="s">
        <v>141</v>
      </c>
      <c r="B155" s="80">
        <v>0</v>
      </c>
      <c r="C155" s="80">
        <v>1010</v>
      </c>
      <c r="D155" s="80">
        <v>9927</v>
      </c>
      <c r="E155" s="80">
        <v>10058</v>
      </c>
      <c r="F155" s="80">
        <v>8613</v>
      </c>
      <c r="G155" s="80">
        <v>31121</v>
      </c>
      <c r="H155" s="80">
        <f t="shared" si="15"/>
        <v>60729</v>
      </c>
    </row>
    <row r="156" spans="1:8" x14ac:dyDescent="0.25">
      <c r="B156" s="81"/>
      <c r="C156" s="81"/>
      <c r="D156" s="81"/>
      <c r="E156" s="81"/>
      <c r="F156" s="81"/>
      <c r="G156" s="81"/>
      <c r="H156" s="81"/>
    </row>
  </sheetData>
  <mergeCells count="1">
    <mergeCell ref="A1:H1"/>
  </mergeCells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21"/>
  <sheetViews>
    <sheetView topLeftCell="B1" zoomScale="78" zoomScaleNormal="78" workbookViewId="0">
      <selection activeCell="R31" sqref="R31"/>
    </sheetView>
  </sheetViews>
  <sheetFormatPr defaultColWidth="8.81640625" defaultRowHeight="14" x14ac:dyDescent="0.3"/>
  <cols>
    <col min="1" max="1" width="10.453125" style="1" customWidth="1"/>
    <col min="2" max="2" width="9.1796875" style="1" customWidth="1"/>
    <col min="3" max="3" width="35.81640625" style="1" bestFit="1" customWidth="1"/>
    <col min="4" max="4" width="26.81640625" style="1" customWidth="1"/>
    <col min="5" max="5" width="15.453125" style="1" bestFit="1" customWidth="1"/>
    <col min="6" max="6" width="12.81640625" style="1" customWidth="1"/>
    <col min="7" max="7" width="12.1796875" style="1" customWidth="1"/>
    <col min="8" max="8" width="11.1796875" style="1" customWidth="1"/>
    <col min="9" max="9" width="9.81640625" style="1" customWidth="1"/>
    <col min="10" max="10" width="9.54296875" style="1" customWidth="1"/>
    <col min="11" max="11" width="13" style="1" customWidth="1"/>
    <col min="12" max="12" width="9.81640625" style="1" customWidth="1"/>
    <col min="13" max="13" width="11.6328125" style="1" customWidth="1"/>
    <col min="14" max="14" width="4.81640625" style="1" bestFit="1" customWidth="1"/>
    <col min="15" max="15" width="4.54296875" style="1" bestFit="1" customWidth="1"/>
    <col min="16" max="16" width="5.1796875" style="1" bestFit="1" customWidth="1"/>
    <col min="17" max="17" width="7.453125" style="1" customWidth="1"/>
    <col min="18" max="18" width="11.453125" style="1" customWidth="1"/>
    <col min="19" max="19" width="9.81640625" style="1" customWidth="1"/>
    <col min="20" max="20" width="10.54296875" style="1" hidden="1" customWidth="1"/>
    <col min="21" max="27" width="0" style="1" hidden="1" customWidth="1"/>
    <col min="28" max="16384" width="8.81640625" style="1"/>
  </cols>
  <sheetData>
    <row r="1" spans="1:27" ht="34.75" customHeight="1" x14ac:dyDescent="0.3">
      <c r="A1" s="114" t="s">
        <v>180</v>
      </c>
      <c r="B1" s="115"/>
      <c r="C1" s="116"/>
      <c r="D1" s="116"/>
      <c r="E1" s="116"/>
      <c r="F1" s="62"/>
      <c r="G1" s="62"/>
      <c r="H1" s="62"/>
      <c r="I1" s="62"/>
      <c r="J1" s="62"/>
      <c r="K1" s="62"/>
      <c r="L1" s="45"/>
      <c r="M1" s="45"/>
      <c r="N1" s="33"/>
      <c r="O1" s="33"/>
      <c r="P1" s="33"/>
      <c r="Q1" s="33"/>
      <c r="R1" s="33"/>
      <c r="S1" s="33"/>
    </row>
    <row r="2" spans="1:27" s="4" customFormat="1" ht="28" x14ac:dyDescent="0.3">
      <c r="A2" s="34" t="s">
        <v>33</v>
      </c>
      <c r="B2" s="34" t="s">
        <v>32</v>
      </c>
      <c r="C2" s="34" t="s">
        <v>31</v>
      </c>
      <c r="D2" s="35" t="s">
        <v>87</v>
      </c>
      <c r="E2" s="36" t="s">
        <v>29</v>
      </c>
      <c r="F2" s="37" t="s">
        <v>91</v>
      </c>
      <c r="G2" s="37" t="s">
        <v>92</v>
      </c>
      <c r="H2" s="37" t="s">
        <v>93</v>
      </c>
      <c r="I2" s="37" t="s">
        <v>94</v>
      </c>
      <c r="J2" s="37" t="s">
        <v>95</v>
      </c>
      <c r="K2" s="37" t="s">
        <v>96</v>
      </c>
      <c r="L2" s="38" t="s">
        <v>97</v>
      </c>
      <c r="M2" s="38" t="s">
        <v>98</v>
      </c>
      <c r="N2" s="39" t="s">
        <v>99</v>
      </c>
      <c r="O2" s="38" t="s">
        <v>77</v>
      </c>
      <c r="P2" s="38" t="s">
        <v>100</v>
      </c>
      <c r="Q2" s="37" t="s">
        <v>76</v>
      </c>
      <c r="R2" s="64" t="s">
        <v>28</v>
      </c>
      <c r="S2" s="40" t="s">
        <v>90</v>
      </c>
      <c r="T2" s="6"/>
      <c r="U2" s="6"/>
      <c r="V2" s="6"/>
      <c r="W2" s="6"/>
      <c r="X2" s="6"/>
      <c r="Y2" s="6"/>
      <c r="Z2" s="6"/>
      <c r="AA2" s="6"/>
    </row>
    <row r="3" spans="1:27" s="4" customFormat="1" ht="16.399999999999999" customHeight="1" x14ac:dyDescent="0.3">
      <c r="A3" s="41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3"/>
      <c r="O3" s="43"/>
      <c r="P3" s="43"/>
      <c r="Q3" s="43"/>
      <c r="R3" s="43"/>
      <c r="S3" s="44"/>
      <c r="T3" s="5"/>
      <c r="U3" s="5"/>
      <c r="V3" s="5"/>
      <c r="W3" s="5"/>
      <c r="X3" s="5"/>
      <c r="Y3" s="5"/>
      <c r="Z3" s="5"/>
      <c r="AA3" s="5"/>
    </row>
    <row r="4" spans="1:27" x14ac:dyDescent="0.3">
      <c r="A4" s="33" t="s">
        <v>17</v>
      </c>
      <c r="B4" s="33" t="s">
        <v>6</v>
      </c>
      <c r="C4" s="33" t="s">
        <v>27</v>
      </c>
      <c r="D4" s="33" t="s">
        <v>3</v>
      </c>
      <c r="E4" s="45">
        <v>5678117</v>
      </c>
      <c r="F4" s="45"/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f>$R4-SUM($F4:L4)</f>
        <v>0</v>
      </c>
      <c r="N4" s="46"/>
      <c r="O4" s="46"/>
      <c r="P4" s="46"/>
      <c r="Q4" s="46"/>
      <c r="R4" s="46"/>
      <c r="S4" s="44">
        <f>+R4/E4</f>
        <v>0</v>
      </c>
      <c r="T4" s="2"/>
      <c r="U4" s="2"/>
      <c r="V4" s="2"/>
      <c r="W4" s="2"/>
      <c r="X4" s="2"/>
      <c r="Y4" s="2"/>
      <c r="Z4" s="2"/>
      <c r="AA4" s="2"/>
    </row>
    <row r="5" spans="1:27" x14ac:dyDescent="0.3">
      <c r="A5" s="33" t="s">
        <v>17</v>
      </c>
      <c r="B5" s="33" t="s">
        <v>6</v>
      </c>
      <c r="C5" s="33" t="s">
        <v>27</v>
      </c>
      <c r="D5" s="33" t="s">
        <v>1</v>
      </c>
      <c r="E5" s="45">
        <v>1016723</v>
      </c>
      <c r="F5" s="45">
        <v>79339</v>
      </c>
      <c r="G5" s="45">
        <v>98616.200000000012</v>
      </c>
      <c r="H5" s="45">
        <v>165184.79999999999</v>
      </c>
      <c r="I5" s="45">
        <v>103968.64000000001</v>
      </c>
      <c r="J5" s="45">
        <v>126219.40000000002</v>
      </c>
      <c r="K5" s="45">
        <v>88225.959999999963</v>
      </c>
      <c r="L5" s="45">
        <v>174904.24</v>
      </c>
      <c r="M5" s="45">
        <f>$R5-SUM($F5:L5)</f>
        <v>180264.76</v>
      </c>
      <c r="N5" s="46"/>
      <c r="O5" s="46"/>
      <c r="P5" s="46"/>
      <c r="Q5" s="46"/>
      <c r="R5">
        <v>1016723</v>
      </c>
      <c r="S5" s="44">
        <f>+R5/E5</f>
        <v>1</v>
      </c>
      <c r="T5" s="2"/>
      <c r="U5" s="2"/>
      <c r="V5" s="2"/>
      <c r="W5" s="2"/>
      <c r="X5" s="2"/>
      <c r="Y5" s="2"/>
      <c r="Z5" s="2"/>
      <c r="AA5" s="2"/>
    </row>
    <row r="6" spans="1:27" s="14" customFormat="1" x14ac:dyDescent="0.3">
      <c r="A6" s="47" t="s">
        <v>17</v>
      </c>
      <c r="B6" s="47" t="s">
        <v>6</v>
      </c>
      <c r="C6" s="47" t="s">
        <v>27</v>
      </c>
      <c r="D6" s="48" t="s">
        <v>88</v>
      </c>
      <c r="E6" s="49">
        <f>SUM(E4:E5)</f>
        <v>6694840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  <c r="R6" s="49"/>
      <c r="S6" s="58"/>
      <c r="T6" s="13"/>
      <c r="U6" s="13"/>
      <c r="V6" s="13"/>
      <c r="W6" s="13"/>
      <c r="X6" s="13"/>
      <c r="Y6" s="13"/>
      <c r="Z6" s="13"/>
    </row>
    <row r="7" spans="1:27" x14ac:dyDescent="0.3">
      <c r="A7" s="33"/>
      <c r="B7" s="33"/>
      <c r="C7" s="33"/>
      <c r="D7" s="33"/>
      <c r="E7" s="45"/>
      <c r="F7" s="45"/>
      <c r="G7" s="45"/>
      <c r="H7" s="45"/>
      <c r="I7" s="45"/>
      <c r="J7" s="45"/>
      <c r="K7" s="45"/>
      <c r="L7" s="45"/>
      <c r="M7" s="45"/>
      <c r="N7" s="46"/>
      <c r="O7" s="46"/>
      <c r="P7" s="46"/>
      <c r="Q7" s="46"/>
      <c r="R7" s="46"/>
      <c r="S7" s="44"/>
      <c r="T7" s="2"/>
      <c r="U7" s="2"/>
      <c r="V7" s="2"/>
      <c r="W7" s="2"/>
      <c r="X7" s="2"/>
      <c r="Y7" s="2"/>
      <c r="Z7" s="2"/>
      <c r="AA7" s="2"/>
    </row>
    <row r="8" spans="1:27" x14ac:dyDescent="0.3">
      <c r="A8" s="33" t="s">
        <v>17</v>
      </c>
      <c r="B8" s="33" t="s">
        <v>26</v>
      </c>
      <c r="C8" s="33" t="s">
        <v>25</v>
      </c>
      <c r="D8" s="33" t="s">
        <v>1</v>
      </c>
      <c r="E8" s="45">
        <v>99500</v>
      </c>
      <c r="F8" s="45"/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f>$R8-SUM($F8:L8)</f>
        <v>0</v>
      </c>
      <c r="N8" s="46"/>
      <c r="O8" s="46"/>
      <c r="P8" s="46"/>
      <c r="Q8" s="46"/>
      <c r="R8" s="46"/>
      <c r="S8" s="44">
        <f>+R8/E8</f>
        <v>0</v>
      </c>
      <c r="T8" s="2"/>
      <c r="U8" s="2"/>
      <c r="V8" s="2"/>
      <c r="W8" s="2"/>
      <c r="X8" s="2"/>
      <c r="Y8" s="2"/>
      <c r="Z8" s="2"/>
      <c r="AA8" s="2"/>
    </row>
    <row r="9" spans="1:27" x14ac:dyDescent="0.3">
      <c r="A9" s="33"/>
      <c r="B9" s="33"/>
      <c r="C9" s="33"/>
      <c r="D9" s="33"/>
      <c r="E9" s="45"/>
      <c r="F9" s="45"/>
      <c r="G9" s="45"/>
      <c r="H9" s="45"/>
      <c r="I9" s="45"/>
      <c r="J9" s="45"/>
      <c r="K9" s="45"/>
      <c r="L9" s="45"/>
      <c r="M9" s="45"/>
      <c r="N9" s="46"/>
      <c r="O9" s="46"/>
      <c r="P9" s="46"/>
      <c r="Q9" s="46"/>
      <c r="R9" s="46"/>
      <c r="S9" s="44"/>
      <c r="T9" s="2"/>
      <c r="U9" s="2"/>
      <c r="V9" s="2"/>
      <c r="W9" s="2"/>
      <c r="X9" s="2"/>
      <c r="Y9" s="2"/>
      <c r="Z9" s="2"/>
      <c r="AA9" s="2"/>
    </row>
    <row r="10" spans="1:27" x14ac:dyDescent="0.3">
      <c r="A10" s="33" t="s">
        <v>17</v>
      </c>
      <c r="B10" s="33" t="s">
        <v>24</v>
      </c>
      <c r="C10" s="33" t="s">
        <v>23</v>
      </c>
      <c r="D10" s="33" t="s">
        <v>4</v>
      </c>
      <c r="E10" s="45">
        <v>1016046</v>
      </c>
      <c r="F10" s="45"/>
      <c r="G10" s="45">
        <v>0</v>
      </c>
      <c r="H10" s="45">
        <v>0</v>
      </c>
      <c r="I10" s="45">
        <v>0</v>
      </c>
      <c r="J10" s="45">
        <v>306</v>
      </c>
      <c r="K10" s="45">
        <v>0</v>
      </c>
      <c r="L10" s="45">
        <v>0</v>
      </c>
      <c r="M10" s="45">
        <f>$R10-SUM($F10:L10)</f>
        <v>32256</v>
      </c>
      <c r="N10" s="46"/>
      <c r="O10" s="51"/>
      <c r="P10" s="46"/>
      <c r="Q10" s="46"/>
      <c r="R10">
        <v>32562</v>
      </c>
      <c r="S10" s="44">
        <f>+R10/E10</f>
        <v>3.2047761617092142E-2</v>
      </c>
      <c r="T10" s="2"/>
      <c r="U10" s="2"/>
      <c r="V10" s="2"/>
      <c r="W10" s="2"/>
      <c r="X10" s="2"/>
      <c r="Y10" s="2"/>
      <c r="Z10" s="2"/>
      <c r="AA10" s="2"/>
    </row>
    <row r="11" spans="1:27" x14ac:dyDescent="0.3">
      <c r="A11" s="33" t="s">
        <v>17</v>
      </c>
      <c r="B11" s="33" t="s">
        <v>24</v>
      </c>
      <c r="C11" s="33" t="s">
        <v>23</v>
      </c>
      <c r="D11" s="52" t="s">
        <v>109</v>
      </c>
      <c r="E11" s="45">
        <v>154221</v>
      </c>
      <c r="F11" s="45">
        <v>85060</v>
      </c>
      <c r="G11" s="45">
        <v>69161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f>$R11-SUM($F11:L11)</f>
        <v>0</v>
      </c>
      <c r="N11" s="46"/>
      <c r="O11" s="46"/>
      <c r="P11" s="46"/>
      <c r="Q11" s="46"/>
      <c r="R11">
        <v>154221</v>
      </c>
      <c r="S11" s="44">
        <f>+R11/E11</f>
        <v>1</v>
      </c>
      <c r="T11" s="2"/>
      <c r="U11" s="2"/>
      <c r="V11" s="2"/>
      <c r="W11" s="2"/>
      <c r="X11" s="2"/>
      <c r="Y11" s="2"/>
      <c r="Z11" s="2"/>
      <c r="AA11" s="2"/>
    </row>
    <row r="12" spans="1:27" x14ac:dyDescent="0.3">
      <c r="A12" s="33" t="s">
        <v>17</v>
      </c>
      <c r="B12" s="33" t="s">
        <v>24</v>
      </c>
      <c r="C12" s="33" t="s">
        <v>23</v>
      </c>
      <c r="D12" s="33" t="s">
        <v>1</v>
      </c>
      <c r="E12" s="45">
        <v>2934733</v>
      </c>
      <c r="F12" s="45">
        <v>1367575</v>
      </c>
      <c r="G12" s="45">
        <v>1263928.5899999999</v>
      </c>
      <c r="H12" s="45">
        <v>303229.41000000015</v>
      </c>
      <c r="I12" s="45">
        <v>0</v>
      </c>
      <c r="J12" s="45">
        <v>0</v>
      </c>
      <c r="K12" s="45">
        <v>0</v>
      </c>
      <c r="L12" s="45">
        <v>0</v>
      </c>
      <c r="M12" s="45">
        <f>$R12-SUM($F12:L12)</f>
        <v>0</v>
      </c>
      <c r="N12" s="46"/>
      <c r="O12" s="46"/>
      <c r="P12" s="46"/>
      <c r="Q12" s="46"/>
      <c r="R12">
        <v>2934733</v>
      </c>
      <c r="S12" s="44">
        <f>+R12/E12</f>
        <v>1</v>
      </c>
      <c r="T12" s="2"/>
      <c r="U12" s="2"/>
      <c r="V12" s="2"/>
      <c r="W12" s="2"/>
      <c r="X12" s="2"/>
      <c r="Y12" s="2"/>
      <c r="Z12" s="2"/>
      <c r="AA12" s="2"/>
    </row>
    <row r="13" spans="1:27" s="14" customFormat="1" x14ac:dyDescent="0.3">
      <c r="A13" s="47" t="s">
        <v>17</v>
      </c>
      <c r="B13" s="47" t="str">
        <f>+B12</f>
        <v>10</v>
      </c>
      <c r="C13" s="47" t="str">
        <f>+C12</f>
        <v>Dairy Products</v>
      </c>
      <c r="D13" s="48" t="s">
        <v>88</v>
      </c>
      <c r="E13" s="49">
        <f>SUM(E10:E12)</f>
        <v>4105000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49"/>
      <c r="R13" s="49"/>
      <c r="S13" s="58"/>
      <c r="T13" s="13"/>
      <c r="U13" s="13"/>
      <c r="V13" s="13"/>
      <c r="W13" s="13"/>
      <c r="X13" s="13"/>
      <c r="Y13" s="13"/>
      <c r="Z13" s="13"/>
      <c r="AA13" s="13"/>
    </row>
    <row r="14" spans="1:27" x14ac:dyDescent="0.3">
      <c r="A14" s="33"/>
      <c r="B14" s="33"/>
      <c r="C14" s="33"/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6"/>
      <c r="P14" s="46"/>
      <c r="Q14" s="46"/>
      <c r="R14" s="46"/>
      <c r="S14" s="44"/>
      <c r="T14" s="2"/>
      <c r="U14" s="2"/>
      <c r="V14" s="2"/>
      <c r="W14" s="2"/>
      <c r="X14" s="2"/>
      <c r="Y14" s="2"/>
      <c r="Z14" s="2"/>
      <c r="AA14" s="2"/>
    </row>
    <row r="15" spans="1:27" x14ac:dyDescent="0.3">
      <c r="A15" s="33" t="s">
        <v>17</v>
      </c>
      <c r="B15" s="33" t="s">
        <v>21</v>
      </c>
      <c r="C15" s="33" t="s">
        <v>20</v>
      </c>
      <c r="D15" s="33" t="s">
        <v>22</v>
      </c>
      <c r="E15" s="45">
        <v>4415616</v>
      </c>
      <c r="F15" s="45">
        <v>1345892</v>
      </c>
      <c r="G15" s="45"/>
      <c r="H15" s="45">
        <v>2898018</v>
      </c>
      <c r="I15" s="45">
        <v>0</v>
      </c>
      <c r="J15" s="45">
        <v>171706</v>
      </c>
      <c r="K15" s="45">
        <v>0</v>
      </c>
      <c r="L15" s="45">
        <v>0</v>
      </c>
      <c r="M15" s="45">
        <f>$R15-SUM($F15:L15)</f>
        <v>0</v>
      </c>
      <c r="N15" s="46"/>
      <c r="O15" s="53"/>
      <c r="P15" s="46"/>
      <c r="Q15" s="46"/>
      <c r="R15">
        <v>4415616</v>
      </c>
      <c r="S15" s="44">
        <f t="shared" ref="S15:S20" si="0">+R15/E15</f>
        <v>1</v>
      </c>
      <c r="T15" s="2"/>
      <c r="U15" s="2"/>
      <c r="V15" s="2"/>
      <c r="W15" s="2"/>
      <c r="X15" s="2"/>
      <c r="Y15" s="2"/>
      <c r="Z15" s="2"/>
      <c r="AA15" s="2"/>
    </row>
    <row r="16" spans="1:27" x14ac:dyDescent="0.3">
      <c r="A16" s="33" t="s">
        <v>17</v>
      </c>
      <c r="B16" s="33" t="s">
        <v>21</v>
      </c>
      <c r="C16" s="33"/>
      <c r="D16" s="54" t="s">
        <v>78</v>
      </c>
      <c r="E16" s="45">
        <v>91625</v>
      </c>
      <c r="F16" s="45"/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f>$R16-SUM($F16:L16)</f>
        <v>0</v>
      </c>
      <c r="N16" s="46"/>
      <c r="O16" s="53"/>
      <c r="P16" s="46"/>
      <c r="Q16" s="46"/>
      <c r="R16" s="46"/>
      <c r="S16" s="44">
        <f t="shared" si="0"/>
        <v>0</v>
      </c>
      <c r="T16" s="2"/>
      <c r="U16" s="2"/>
      <c r="V16" s="2"/>
      <c r="W16" s="2"/>
      <c r="X16" s="2"/>
      <c r="Y16" s="2"/>
      <c r="Z16" s="2"/>
      <c r="AA16" s="2"/>
    </row>
    <row r="17" spans="1:27" x14ac:dyDescent="0.3">
      <c r="A17" s="33" t="s">
        <v>17</v>
      </c>
      <c r="B17" s="33" t="s">
        <v>21</v>
      </c>
      <c r="C17" s="33"/>
      <c r="D17" s="54" t="s">
        <v>79</v>
      </c>
      <c r="E17" s="45">
        <v>994274</v>
      </c>
      <c r="F17" s="45">
        <v>37296</v>
      </c>
      <c r="G17" s="45">
        <v>148790</v>
      </c>
      <c r="H17" s="45">
        <v>37199</v>
      </c>
      <c r="I17" s="45">
        <v>55814</v>
      </c>
      <c r="J17" s="45">
        <v>59397</v>
      </c>
      <c r="K17" s="45">
        <v>39712</v>
      </c>
      <c r="L17" s="45">
        <v>99188</v>
      </c>
      <c r="M17" s="45">
        <f>$R17-SUM($F17:L17)</f>
        <v>55990</v>
      </c>
      <c r="N17" s="46"/>
      <c r="O17" s="46"/>
      <c r="P17" s="46"/>
      <c r="Q17" s="46"/>
      <c r="R17">
        <v>533386</v>
      </c>
      <c r="S17" s="44">
        <f t="shared" si="0"/>
        <v>0.53645775711725341</v>
      </c>
      <c r="T17" s="2"/>
      <c r="U17" s="2"/>
      <c r="V17" s="2"/>
      <c r="W17" s="2"/>
      <c r="X17" s="2"/>
      <c r="Y17" s="2"/>
      <c r="Z17" s="2"/>
      <c r="AA17" s="2"/>
    </row>
    <row r="18" spans="1:27" x14ac:dyDescent="0.3">
      <c r="A18" s="33" t="s">
        <v>17</v>
      </c>
      <c r="B18" s="33" t="s">
        <v>21</v>
      </c>
      <c r="C18" s="33"/>
      <c r="D18" s="54" t="s">
        <v>80</v>
      </c>
      <c r="E18" s="45">
        <v>31751</v>
      </c>
      <c r="F18" s="45"/>
      <c r="G18" s="45">
        <v>18615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f>$R18-SUM($F18:L18)</f>
        <v>0</v>
      </c>
      <c r="N18" s="46"/>
      <c r="O18" s="53"/>
      <c r="P18" s="46"/>
      <c r="Q18" s="46"/>
      <c r="R18">
        <v>18615</v>
      </c>
      <c r="S18" s="44">
        <f t="shared" si="0"/>
        <v>0.58628074706308464</v>
      </c>
      <c r="T18" s="2"/>
      <c r="U18" s="2"/>
      <c r="V18" s="2"/>
      <c r="W18" s="2"/>
      <c r="X18" s="2"/>
      <c r="Y18" s="2"/>
      <c r="Z18" s="2"/>
      <c r="AA18" s="2"/>
    </row>
    <row r="19" spans="1:27" x14ac:dyDescent="0.3">
      <c r="A19" s="33" t="s">
        <v>17</v>
      </c>
      <c r="B19" s="33" t="s">
        <v>21</v>
      </c>
      <c r="C19" s="33"/>
      <c r="D19" s="54" t="s">
        <v>81</v>
      </c>
      <c r="E19" s="45">
        <v>2267</v>
      </c>
      <c r="F19" s="45"/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f>$R19-SUM($F19:L19)</f>
        <v>0</v>
      </c>
      <c r="N19" s="46"/>
      <c r="O19" s="53"/>
      <c r="P19" s="46"/>
      <c r="Q19" s="46"/>
      <c r="R19" s="46"/>
      <c r="S19" s="44">
        <f t="shared" si="0"/>
        <v>0</v>
      </c>
      <c r="T19" s="2"/>
      <c r="U19" s="2"/>
      <c r="V19" s="2"/>
      <c r="W19" s="2"/>
      <c r="X19" s="2"/>
      <c r="Y19" s="2"/>
      <c r="Z19" s="2"/>
      <c r="AA19" s="2"/>
    </row>
    <row r="20" spans="1:27" x14ac:dyDescent="0.3">
      <c r="A20" s="33" t="s">
        <v>17</v>
      </c>
      <c r="B20" s="33" t="s">
        <v>21</v>
      </c>
      <c r="C20" s="33"/>
      <c r="D20" s="54" t="s">
        <v>82</v>
      </c>
      <c r="E20" s="45">
        <v>9979</v>
      </c>
      <c r="F20" s="45"/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f>$R20-SUM($F20:L20)</f>
        <v>0</v>
      </c>
      <c r="N20" s="46"/>
      <c r="O20" s="53"/>
      <c r="P20" s="46"/>
      <c r="Q20" s="46"/>
      <c r="R20" s="46"/>
      <c r="S20" s="44">
        <f t="shared" si="0"/>
        <v>0</v>
      </c>
      <c r="T20" s="2"/>
      <c r="U20" s="2"/>
      <c r="V20" s="2"/>
      <c r="W20" s="2"/>
      <c r="X20" s="2"/>
      <c r="Y20" s="2"/>
      <c r="Z20" s="2"/>
      <c r="AA20" s="2"/>
    </row>
    <row r="21" spans="1:27" x14ac:dyDescent="0.3">
      <c r="A21" s="33" t="s">
        <v>17</v>
      </c>
      <c r="B21" s="33" t="s">
        <v>21</v>
      </c>
      <c r="C21" s="33"/>
      <c r="D21" s="54" t="s">
        <v>83</v>
      </c>
      <c r="E21" s="45">
        <v>605092</v>
      </c>
      <c r="F21" s="45"/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f>$R21-SUM($F21:L21)</f>
        <v>0</v>
      </c>
      <c r="N21" s="46"/>
      <c r="O21" s="53"/>
      <c r="P21" s="46"/>
      <c r="Q21" s="46"/>
      <c r="R21" s="46"/>
      <c r="S21" s="44">
        <f t="shared" ref="S21:S22" si="1">+R21/E21</f>
        <v>0</v>
      </c>
      <c r="T21" s="2"/>
      <c r="U21" s="2"/>
      <c r="V21" s="2"/>
      <c r="W21" s="2"/>
      <c r="X21" s="2"/>
      <c r="Y21" s="2"/>
      <c r="Z21" s="2"/>
      <c r="AA21" s="2"/>
    </row>
    <row r="22" spans="1:27" x14ac:dyDescent="0.3">
      <c r="A22" s="33" t="s">
        <v>17</v>
      </c>
      <c r="B22" s="33" t="s">
        <v>21</v>
      </c>
      <c r="C22" s="33"/>
      <c r="D22" s="54" t="s">
        <v>84</v>
      </c>
      <c r="E22" s="45">
        <v>4989</v>
      </c>
      <c r="F22" s="45"/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f>$R22-SUM($F22:L22)</f>
        <v>0</v>
      </c>
      <c r="N22" s="46"/>
      <c r="O22" s="53"/>
      <c r="P22" s="46"/>
      <c r="Q22" s="46"/>
      <c r="R22" s="46"/>
      <c r="S22" s="44">
        <f t="shared" si="1"/>
        <v>0</v>
      </c>
      <c r="T22" s="2"/>
      <c r="U22" s="2"/>
      <c r="V22" s="2"/>
      <c r="W22" s="2"/>
      <c r="X22" s="2"/>
      <c r="Y22" s="2"/>
      <c r="Z22" s="2"/>
      <c r="AA22" s="2"/>
    </row>
    <row r="23" spans="1:27" x14ac:dyDescent="0.3">
      <c r="A23" s="33" t="s">
        <v>17</v>
      </c>
      <c r="B23" s="33" t="s">
        <v>21</v>
      </c>
      <c r="C23" s="33"/>
      <c r="D23" s="54" t="s">
        <v>85</v>
      </c>
      <c r="E23" s="45">
        <v>153314</v>
      </c>
      <c r="F23" s="45">
        <v>17277</v>
      </c>
      <c r="G23" s="45">
        <v>0</v>
      </c>
      <c r="H23" s="45">
        <v>19844</v>
      </c>
      <c r="I23" s="45">
        <v>51623.06</v>
      </c>
      <c r="J23" s="45">
        <v>21571.130000000005</v>
      </c>
      <c r="K23" s="45">
        <v>38113.81</v>
      </c>
      <c r="L23" s="45">
        <v>0</v>
      </c>
      <c r="M23" s="45">
        <f>$R23-SUM($F23:L23)</f>
        <v>0</v>
      </c>
      <c r="N23" s="46"/>
      <c r="O23" s="46"/>
      <c r="P23" s="46"/>
      <c r="Q23" s="46"/>
      <c r="R23">
        <v>148429</v>
      </c>
      <c r="S23" s="44">
        <f>+R23/E23</f>
        <v>0.96813728687530165</v>
      </c>
      <c r="T23" s="2"/>
      <c r="U23" s="2"/>
      <c r="V23" s="2"/>
      <c r="W23" s="2"/>
      <c r="X23" s="2"/>
      <c r="Y23" s="2"/>
      <c r="Z23" s="2"/>
      <c r="AA23" s="2"/>
    </row>
    <row r="24" spans="1:27" x14ac:dyDescent="0.3">
      <c r="A24" s="33" t="s">
        <v>17</v>
      </c>
      <c r="B24" s="33" t="s">
        <v>21</v>
      </c>
      <c r="C24" s="33"/>
      <c r="D24" s="54" t="s">
        <v>86</v>
      </c>
      <c r="E24" s="45">
        <v>548393</v>
      </c>
      <c r="F24" s="45">
        <v>30308</v>
      </c>
      <c r="G24" s="45">
        <v>76051</v>
      </c>
      <c r="H24" s="45">
        <v>92915</v>
      </c>
      <c r="I24" s="45">
        <v>46626</v>
      </c>
      <c r="J24" s="45">
        <v>61364</v>
      </c>
      <c r="K24" s="45">
        <v>89991</v>
      </c>
      <c r="L24" s="45">
        <v>92804.599999999977</v>
      </c>
      <c r="M24" s="45">
        <f>$R24-SUM($F24:L24)</f>
        <v>45743.400000000023</v>
      </c>
      <c r="N24" s="46"/>
      <c r="O24" s="46"/>
      <c r="P24" s="46"/>
      <c r="Q24" s="46"/>
      <c r="R24">
        <v>535803</v>
      </c>
      <c r="S24" s="44">
        <f>+R24/E24</f>
        <v>0.97704201184187256</v>
      </c>
      <c r="T24" s="2"/>
      <c r="U24" s="2"/>
      <c r="V24" s="2"/>
      <c r="W24" s="2"/>
      <c r="X24" s="2"/>
      <c r="Y24" s="2"/>
      <c r="Z24" s="2"/>
      <c r="AA24" s="2"/>
    </row>
    <row r="25" spans="1:27" s="14" customFormat="1" x14ac:dyDescent="0.3">
      <c r="A25" s="47" t="s">
        <v>17</v>
      </c>
      <c r="B25" s="47" t="s">
        <v>21</v>
      </c>
      <c r="C25" s="47" t="s">
        <v>20</v>
      </c>
      <c r="D25" s="48" t="s">
        <v>88</v>
      </c>
      <c r="E25" s="49">
        <f t="shared" ref="E25" si="2">SUM(E15:E24)</f>
        <v>6857300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49"/>
      <c r="R25" s="49"/>
      <c r="S25" s="58"/>
      <c r="T25" s="13"/>
      <c r="U25" s="13"/>
      <c r="V25" s="13"/>
      <c r="W25" s="13"/>
      <c r="X25" s="13"/>
      <c r="Y25" s="13"/>
      <c r="Z25" s="13"/>
      <c r="AA25" s="13"/>
    </row>
    <row r="26" spans="1:27" x14ac:dyDescent="0.3">
      <c r="A26" s="33"/>
      <c r="B26" s="33"/>
      <c r="C26" s="33"/>
      <c r="D26" s="5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45"/>
      <c r="R26" s="45"/>
      <c r="S26" s="44"/>
      <c r="T26" s="2"/>
      <c r="U26" s="8"/>
      <c r="V26" s="8"/>
      <c r="W26" s="8"/>
      <c r="X26" s="8"/>
      <c r="Y26" s="8"/>
      <c r="Z26" s="8"/>
      <c r="AA26" s="8"/>
    </row>
    <row r="27" spans="1:27" x14ac:dyDescent="0.3">
      <c r="A27" s="33" t="s">
        <v>17</v>
      </c>
      <c r="B27" s="33" t="s">
        <v>19</v>
      </c>
      <c r="C27" s="33"/>
      <c r="D27" s="33" t="s">
        <v>1</v>
      </c>
      <c r="E27" s="45">
        <v>71019</v>
      </c>
      <c r="F27" s="45"/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f>$R27-SUM($F27:K27)</f>
        <v>450</v>
      </c>
      <c r="M27" s="45"/>
      <c r="N27" s="56"/>
      <c r="O27" s="46"/>
      <c r="P27" s="46"/>
      <c r="Q27" s="46"/>
      <c r="R27">
        <v>450</v>
      </c>
      <c r="S27" s="44">
        <f>+R27/E27</f>
        <v>6.3363325307312125E-3</v>
      </c>
      <c r="T27" s="2"/>
      <c r="U27" s="2"/>
      <c r="V27" s="2"/>
      <c r="W27" s="2"/>
      <c r="X27" s="2"/>
      <c r="Y27" s="2"/>
      <c r="Z27" s="2"/>
      <c r="AA27" s="2"/>
    </row>
    <row r="28" spans="1:27" s="14" customFormat="1" x14ac:dyDescent="0.3">
      <c r="A28" s="47" t="s">
        <v>17</v>
      </c>
      <c r="B28" s="47" t="str">
        <f>+B27</f>
        <v>12</v>
      </c>
      <c r="C28" s="47" t="s">
        <v>18</v>
      </c>
      <c r="D28" s="48" t="s">
        <v>88</v>
      </c>
      <c r="E28" s="49">
        <f>SUM(E27:E27)</f>
        <v>71019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Q28" s="49"/>
      <c r="R28" s="49"/>
      <c r="S28" s="58"/>
      <c r="T28" s="13"/>
      <c r="U28" s="13"/>
      <c r="V28" s="13"/>
      <c r="W28" s="13"/>
      <c r="X28" s="13"/>
      <c r="Y28" s="13"/>
      <c r="Z28" s="13"/>
      <c r="AA28" s="13"/>
    </row>
    <row r="29" spans="1:27" x14ac:dyDescent="0.3">
      <c r="A29" s="33"/>
      <c r="B29" s="33"/>
      <c r="C29" s="33"/>
      <c r="D29" s="33"/>
      <c r="E29" s="45"/>
      <c r="F29" s="45"/>
      <c r="G29" s="45"/>
      <c r="H29" s="45"/>
      <c r="I29" s="45"/>
      <c r="J29" s="45"/>
      <c r="K29" s="45"/>
      <c r="L29" s="45"/>
      <c r="M29" s="45"/>
      <c r="N29" s="56"/>
      <c r="O29" s="46"/>
      <c r="P29" s="46"/>
      <c r="Q29" s="46"/>
      <c r="R29" s="46"/>
      <c r="S29" s="44"/>
      <c r="T29" s="2"/>
      <c r="U29" s="2"/>
      <c r="V29" s="2"/>
      <c r="W29" s="2"/>
      <c r="X29" s="2"/>
      <c r="Y29" s="2"/>
      <c r="Z29" s="2"/>
      <c r="AA29" s="2"/>
    </row>
    <row r="30" spans="1:27" x14ac:dyDescent="0.3">
      <c r="A30" s="33" t="s">
        <v>17</v>
      </c>
      <c r="B30" s="33" t="s">
        <v>14</v>
      </c>
      <c r="C30" s="33" t="s">
        <v>16</v>
      </c>
      <c r="D30" s="33" t="s">
        <v>15</v>
      </c>
      <c r="E30" s="45">
        <v>833417</v>
      </c>
      <c r="F30" s="45"/>
      <c r="G30" s="45">
        <v>0</v>
      </c>
      <c r="H30" s="45">
        <v>160501</v>
      </c>
      <c r="I30" s="45">
        <v>195848</v>
      </c>
      <c r="J30" s="45">
        <v>0</v>
      </c>
      <c r="K30" s="45">
        <v>0</v>
      </c>
      <c r="L30" s="45">
        <v>0</v>
      </c>
      <c r="M30" s="45">
        <f>$R30-SUM($F30:L30)</f>
        <v>401</v>
      </c>
      <c r="N30" s="57"/>
      <c r="O30" s="46"/>
      <c r="P30" s="46"/>
      <c r="Q30" s="46"/>
      <c r="R30">
        <v>356750</v>
      </c>
      <c r="S30" s="44">
        <f>+R30/E30</f>
        <v>0.4280570230748833</v>
      </c>
      <c r="T30" s="2"/>
      <c r="U30" s="2"/>
      <c r="V30" s="2"/>
      <c r="W30" s="2"/>
      <c r="X30" s="2"/>
      <c r="Y30" s="2"/>
      <c r="Z30" s="2"/>
      <c r="AA30" s="2"/>
    </row>
    <row r="31" spans="1:27" x14ac:dyDescent="0.3">
      <c r="A31" s="33"/>
      <c r="B31" s="33"/>
      <c r="C31" s="33"/>
      <c r="D31" s="33"/>
      <c r="E31" s="45"/>
      <c r="F31" s="45"/>
      <c r="G31" s="45"/>
      <c r="H31" s="45"/>
      <c r="I31" s="45"/>
      <c r="J31" s="45"/>
      <c r="K31" s="45"/>
      <c r="L31" s="45"/>
      <c r="M31" s="45"/>
      <c r="N31" s="56"/>
      <c r="O31" s="46"/>
      <c r="P31" s="46"/>
      <c r="Q31" s="46"/>
      <c r="R31" s="46"/>
      <c r="S31" s="44"/>
      <c r="T31" s="2"/>
      <c r="U31" s="2"/>
      <c r="V31" s="2"/>
      <c r="W31" s="2"/>
      <c r="X31" s="2"/>
      <c r="Y31" s="2"/>
      <c r="Z31" s="2"/>
      <c r="AA31" s="2"/>
    </row>
    <row r="32" spans="1:27" x14ac:dyDescent="0.3">
      <c r="A32" s="33" t="s">
        <v>12</v>
      </c>
      <c r="B32" s="33" t="s">
        <v>2</v>
      </c>
      <c r="C32" s="33" t="s">
        <v>13</v>
      </c>
      <c r="D32" s="33" t="s">
        <v>1</v>
      </c>
      <c r="E32" s="45">
        <v>100000</v>
      </c>
      <c r="F32" s="45"/>
      <c r="G32" s="45">
        <v>55258</v>
      </c>
      <c r="H32" s="45">
        <v>0</v>
      </c>
      <c r="I32" s="45">
        <v>6260.4199999999983</v>
      </c>
      <c r="J32" s="45">
        <v>882</v>
      </c>
      <c r="K32" s="45">
        <v>37599.58</v>
      </c>
      <c r="L32" s="45">
        <v>0</v>
      </c>
      <c r="M32" s="45">
        <f>$R32-SUM($F32:L32)</f>
        <v>0</v>
      </c>
      <c r="N32" s="56"/>
      <c r="O32" s="46"/>
      <c r="P32" s="46"/>
      <c r="Q32" s="46"/>
      <c r="R32">
        <v>100000</v>
      </c>
      <c r="S32" s="44">
        <f>+R32/E32</f>
        <v>1</v>
      </c>
      <c r="T32" s="2"/>
      <c r="U32" s="2"/>
      <c r="V32" s="2"/>
      <c r="W32" s="2"/>
      <c r="X32" s="2"/>
      <c r="Y32" s="2"/>
      <c r="Z32" s="2"/>
      <c r="AA32" s="2"/>
    </row>
    <row r="33" spans="1:27" x14ac:dyDescent="0.3">
      <c r="A33" s="33"/>
      <c r="B33" s="33"/>
      <c r="C33" s="33"/>
      <c r="D33" s="33"/>
      <c r="E33" s="45"/>
      <c r="F33" s="45"/>
      <c r="G33" s="45"/>
      <c r="H33" s="45"/>
      <c r="I33" s="45"/>
      <c r="J33" s="45"/>
      <c r="K33" s="45"/>
      <c r="L33" s="45"/>
      <c r="M33" s="45"/>
      <c r="N33" s="56"/>
      <c r="O33" s="46"/>
      <c r="P33" s="46"/>
      <c r="Q33" s="46"/>
      <c r="R33" s="46"/>
      <c r="S33" s="44"/>
      <c r="T33" s="2"/>
      <c r="U33" s="2"/>
      <c r="V33" s="2"/>
      <c r="W33" s="2"/>
      <c r="X33" s="2"/>
      <c r="Y33" s="2"/>
      <c r="Z33" s="2"/>
      <c r="AA33" s="2"/>
    </row>
    <row r="34" spans="1:27" x14ac:dyDescent="0.3">
      <c r="A34" s="33" t="s">
        <v>7</v>
      </c>
      <c r="B34" s="33" t="s">
        <v>6</v>
      </c>
      <c r="C34" s="33" t="s">
        <v>5</v>
      </c>
      <c r="D34" s="33" t="s">
        <v>11</v>
      </c>
      <c r="E34" s="45">
        <v>922315</v>
      </c>
      <c r="F34" s="45"/>
      <c r="G34" s="45">
        <v>5054</v>
      </c>
      <c r="H34" s="45">
        <v>0</v>
      </c>
      <c r="I34" s="45">
        <v>3188.3999999999996</v>
      </c>
      <c r="J34" s="45">
        <v>2721.8000000000011</v>
      </c>
      <c r="K34" s="45">
        <v>776.79999999999927</v>
      </c>
      <c r="L34" s="45">
        <v>0</v>
      </c>
      <c r="M34" s="45">
        <f>$R34-SUM($F34:L34)</f>
        <v>0</v>
      </c>
      <c r="N34" s="56"/>
      <c r="O34" s="46"/>
      <c r="P34" s="46"/>
      <c r="Q34" s="46"/>
      <c r="R34">
        <v>11741</v>
      </c>
      <c r="S34" s="44">
        <f t="shared" ref="S34:S39" si="3">+R34/E34</f>
        <v>1.2729924158232275E-2</v>
      </c>
      <c r="T34" s="2"/>
      <c r="U34" s="2"/>
      <c r="V34" s="2"/>
      <c r="W34" s="2"/>
      <c r="X34" s="2"/>
      <c r="Y34" s="2"/>
      <c r="Z34" s="2"/>
      <c r="AA34" s="2"/>
    </row>
    <row r="35" spans="1:27" x14ac:dyDescent="0.3">
      <c r="A35" s="33" t="s">
        <v>7</v>
      </c>
      <c r="B35" s="33" t="s">
        <v>6</v>
      </c>
      <c r="C35" s="33"/>
      <c r="D35" s="33" t="s">
        <v>10</v>
      </c>
      <c r="E35" s="45">
        <v>13059</v>
      </c>
      <c r="F35" s="45"/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f>$R35-SUM($F35:L35)</f>
        <v>0</v>
      </c>
      <c r="N35" s="56"/>
      <c r="O35" s="46"/>
      <c r="P35" s="46"/>
      <c r="Q35" s="46"/>
      <c r="R35" s="46"/>
      <c r="S35" s="44">
        <f t="shared" si="3"/>
        <v>0</v>
      </c>
      <c r="T35" s="2"/>
      <c r="U35" s="2"/>
      <c r="V35" s="2"/>
      <c r="W35" s="2"/>
      <c r="X35" s="2"/>
      <c r="Y35" s="2"/>
      <c r="Z35" s="2"/>
      <c r="AA35" s="2"/>
    </row>
    <row r="36" spans="1:27" x14ac:dyDescent="0.3">
      <c r="A36" s="33" t="s">
        <v>7</v>
      </c>
      <c r="B36" s="33" t="s">
        <v>6</v>
      </c>
      <c r="C36" s="33"/>
      <c r="D36" s="33" t="s">
        <v>9</v>
      </c>
      <c r="E36" s="45">
        <v>3596</v>
      </c>
      <c r="F36" s="45"/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f>$R36-SUM($F36:L36)</f>
        <v>0</v>
      </c>
      <c r="N36" s="46"/>
      <c r="O36" s="46"/>
      <c r="P36" s="46"/>
      <c r="Q36" s="46"/>
      <c r="R36" s="46"/>
      <c r="S36" s="44">
        <f t="shared" si="3"/>
        <v>0</v>
      </c>
      <c r="T36" s="2"/>
      <c r="U36" s="2"/>
      <c r="V36" s="2"/>
      <c r="W36" s="2"/>
      <c r="X36" s="2"/>
      <c r="Y36" s="2"/>
      <c r="Z36" s="2"/>
      <c r="AA36" s="2"/>
    </row>
    <row r="37" spans="1:27" x14ac:dyDescent="0.3">
      <c r="A37" s="33" t="s">
        <v>7</v>
      </c>
      <c r="B37" s="33" t="s">
        <v>6</v>
      </c>
      <c r="C37" s="33"/>
      <c r="D37" s="33" t="s">
        <v>8</v>
      </c>
      <c r="E37" s="45">
        <v>104477</v>
      </c>
      <c r="F37" s="45">
        <v>104477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f>$R37-SUM($F37:L37)</f>
        <v>0</v>
      </c>
      <c r="N37" s="46"/>
      <c r="O37" s="46"/>
      <c r="P37" s="46"/>
      <c r="Q37" s="46"/>
      <c r="R37" s="46">
        <v>104477</v>
      </c>
      <c r="S37" s="44">
        <f t="shared" si="3"/>
        <v>1</v>
      </c>
      <c r="T37" s="2"/>
      <c r="U37" s="2"/>
      <c r="V37" s="2"/>
      <c r="W37" s="2"/>
      <c r="X37" s="2"/>
      <c r="Y37" s="2"/>
      <c r="Z37" s="2"/>
      <c r="AA37" s="2"/>
    </row>
    <row r="38" spans="1:27" x14ac:dyDescent="0.3">
      <c r="A38" s="33" t="s">
        <v>7</v>
      </c>
      <c r="B38" s="33" t="s">
        <v>6</v>
      </c>
      <c r="C38" s="33"/>
      <c r="D38" s="33" t="s">
        <v>3</v>
      </c>
      <c r="E38" s="45">
        <v>589312</v>
      </c>
      <c r="F38" s="45"/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f>$R38-SUM($F38:L38)</f>
        <v>0</v>
      </c>
      <c r="N38" s="46"/>
      <c r="O38" s="46"/>
      <c r="P38" s="46"/>
      <c r="Q38" s="46"/>
      <c r="R38" s="46"/>
      <c r="S38" s="44">
        <f t="shared" si="3"/>
        <v>0</v>
      </c>
      <c r="T38" s="2"/>
      <c r="U38" s="2"/>
      <c r="V38" s="2"/>
      <c r="W38" s="2"/>
      <c r="X38" s="2"/>
      <c r="Y38" s="2"/>
      <c r="Z38" s="2"/>
      <c r="AA38" s="2"/>
    </row>
    <row r="39" spans="1:27" x14ac:dyDescent="0.3">
      <c r="A39" s="33" t="s">
        <v>7</v>
      </c>
      <c r="B39" s="33" t="s">
        <v>6</v>
      </c>
      <c r="C39" s="33"/>
      <c r="D39" s="33" t="s">
        <v>1</v>
      </c>
      <c r="E39" s="45">
        <v>4035087</v>
      </c>
      <c r="F39" s="45">
        <v>1349080</v>
      </c>
      <c r="G39" s="45">
        <v>544047</v>
      </c>
      <c r="H39" s="45">
        <v>662646</v>
      </c>
      <c r="I39" s="45">
        <v>483337.54999999981</v>
      </c>
      <c r="J39" s="45">
        <v>757434.85000000009</v>
      </c>
      <c r="K39" s="45">
        <v>238541.60000000009</v>
      </c>
      <c r="L39" s="45">
        <v>0</v>
      </c>
      <c r="M39" s="45">
        <f>$R39-SUM($F39:L39)</f>
        <v>0</v>
      </c>
      <c r="N39" s="56"/>
      <c r="O39" s="46"/>
      <c r="P39" s="46"/>
      <c r="Q39" s="46"/>
      <c r="R39">
        <v>4035087</v>
      </c>
      <c r="S39" s="44">
        <f t="shared" si="3"/>
        <v>1</v>
      </c>
      <c r="T39" s="2"/>
      <c r="U39" s="2"/>
      <c r="V39" s="2"/>
      <c r="W39" s="2"/>
      <c r="X39" s="2"/>
      <c r="Y39" s="2"/>
      <c r="Z39" s="2"/>
      <c r="AA39" s="2"/>
    </row>
    <row r="40" spans="1:27" s="14" customFormat="1" x14ac:dyDescent="0.3">
      <c r="A40" s="47" t="str">
        <f>+A39</f>
        <v>21</v>
      </c>
      <c r="B40" s="47" t="str">
        <f>+B39</f>
        <v>05</v>
      </c>
      <c r="C40" s="48" t="s">
        <v>5</v>
      </c>
      <c r="D40" s="48" t="s">
        <v>88</v>
      </c>
      <c r="E40" s="49">
        <f>SUM(E34:E39)</f>
        <v>5667846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50"/>
      <c r="Q40" s="49"/>
      <c r="R40" s="49"/>
      <c r="S40" s="58"/>
      <c r="T40" s="13"/>
      <c r="U40" s="13"/>
      <c r="V40" s="13"/>
      <c r="W40" s="13"/>
      <c r="X40" s="13"/>
      <c r="Y40" s="13"/>
      <c r="Z40" s="13"/>
      <c r="AA40" s="13"/>
    </row>
    <row r="41" spans="1:27" ht="14.5" customHeight="1" x14ac:dyDescent="0.3">
      <c r="A41" s="117" t="s">
        <v>0</v>
      </c>
      <c r="B41" s="118"/>
      <c r="C41" s="118"/>
      <c r="D41" s="11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"/>
      <c r="U41" s="2"/>
      <c r="V41" s="2"/>
      <c r="W41" s="2"/>
      <c r="X41" s="2"/>
      <c r="Y41" s="2"/>
      <c r="Z41" s="2"/>
      <c r="AA41" s="2"/>
    </row>
    <row r="42" spans="1:27" ht="32.5" customHeight="1" x14ac:dyDescent="0.3">
      <c r="A42" s="59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2"/>
      <c r="V42" s="2"/>
      <c r="W42" s="2"/>
      <c r="X42" s="2"/>
      <c r="Y42" s="2"/>
      <c r="Z42" s="2"/>
      <c r="AA42" s="2"/>
    </row>
    <row r="43" spans="1:27" s="3" customFormat="1" x14ac:dyDescent="0.3">
      <c r="A43" s="1"/>
      <c r="B43" s="1"/>
      <c r="C43" s="1"/>
      <c r="D43" s="1"/>
      <c r="E43" s="7"/>
      <c r="F43" s="7"/>
      <c r="G43" s="7"/>
      <c r="H43" s="7"/>
      <c r="I43" s="7"/>
      <c r="J43" s="7"/>
      <c r="K43" s="7"/>
      <c r="L43" s="1"/>
      <c r="M43" s="1"/>
      <c r="N43" s="12"/>
      <c r="O43" s="12"/>
      <c r="P43" s="12"/>
      <c r="Q43" s="12"/>
      <c r="R43" s="1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3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36" customHeight="1" x14ac:dyDescent="0.3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219" ht="14.5" customHeight="1" x14ac:dyDescent="0.3"/>
    <row r="220" ht="14.5" customHeight="1" x14ac:dyDescent="0.3"/>
    <row r="221" ht="14.5" customHeight="1" x14ac:dyDescent="0.3"/>
  </sheetData>
  <mergeCells count="2">
    <mergeCell ref="A1:E1"/>
    <mergeCell ref="A41:D41"/>
  </mergeCells>
  <pageMargins left="0.25" right="0.25" top="0.25" bottom="0.25" header="0.05" footer="0.05"/>
  <pageSetup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64"/>
  <sheetViews>
    <sheetView topLeftCell="A37" zoomScale="80" zoomScaleNormal="80" zoomScaleSheetLayoutView="140" workbookViewId="0">
      <selection activeCell="D19" sqref="D19"/>
    </sheetView>
  </sheetViews>
  <sheetFormatPr defaultColWidth="8.81640625" defaultRowHeight="14" x14ac:dyDescent="0.3"/>
  <cols>
    <col min="1" max="1" width="8.81640625" style="9"/>
    <col min="2" max="2" width="25.1796875" style="9" customWidth="1"/>
    <col min="3" max="3" width="7.54296875" style="9" customWidth="1"/>
    <col min="4" max="4" width="47.26953125" style="9" customWidth="1"/>
    <col min="5" max="5" width="17.453125" style="9" customWidth="1"/>
    <col min="6" max="6" width="12.81640625" style="9" customWidth="1"/>
    <col min="7" max="7" width="13.453125" style="9" customWidth="1"/>
    <col min="8" max="8" width="10.453125" style="9" customWidth="1"/>
    <col min="9" max="9" width="12.54296875" style="9" customWidth="1"/>
    <col min="10" max="10" width="10.1796875" style="9" customWidth="1"/>
    <col min="11" max="11" width="11.7265625" style="9" customWidth="1"/>
    <col min="12" max="12" width="9" style="9" customWidth="1"/>
    <col min="13" max="13" width="10.54296875" style="9" customWidth="1"/>
    <col min="14" max="14" width="4.81640625" style="9" bestFit="1" customWidth="1"/>
    <col min="15" max="15" width="4.54296875" style="9" bestFit="1" customWidth="1"/>
    <col min="16" max="17" width="5.1796875" style="9" bestFit="1" customWidth="1"/>
    <col min="18" max="18" width="11.453125" style="9" customWidth="1"/>
    <col min="19" max="19" width="10.1796875" style="9" bestFit="1" customWidth="1"/>
    <col min="20" max="16384" width="8.81640625" style="9"/>
  </cols>
  <sheetData>
    <row r="1" spans="1:23" x14ac:dyDescent="0.3">
      <c r="A1" s="68" t="s">
        <v>181</v>
      </c>
      <c r="B1" s="22"/>
      <c r="C1" s="22"/>
      <c r="D1" s="22"/>
      <c r="E1" s="65"/>
      <c r="F1" s="23"/>
      <c r="G1" s="23"/>
      <c r="H1" s="23"/>
      <c r="I1" s="23"/>
      <c r="J1" s="23"/>
      <c r="K1" s="23"/>
      <c r="L1" s="23"/>
      <c r="M1" s="24"/>
      <c r="N1" s="24"/>
      <c r="O1" s="24"/>
      <c r="P1" s="24"/>
      <c r="Q1" s="22"/>
      <c r="R1" s="22"/>
      <c r="S1" s="22"/>
      <c r="T1" s="60"/>
      <c r="U1" s="61"/>
      <c r="V1" s="61"/>
      <c r="W1" s="61"/>
    </row>
    <row r="2" spans="1:23" ht="28" x14ac:dyDescent="0.3">
      <c r="A2" s="18" t="s">
        <v>33</v>
      </c>
      <c r="B2" s="18" t="s">
        <v>30</v>
      </c>
      <c r="C2" s="18" t="s">
        <v>32</v>
      </c>
      <c r="D2" s="18" t="s">
        <v>31</v>
      </c>
      <c r="E2" s="19" t="s">
        <v>29</v>
      </c>
      <c r="F2" s="37" t="s">
        <v>91</v>
      </c>
      <c r="G2" s="37" t="s">
        <v>92</v>
      </c>
      <c r="H2" s="37" t="s">
        <v>93</v>
      </c>
      <c r="I2" s="37" t="s">
        <v>94</v>
      </c>
      <c r="J2" s="37" t="s">
        <v>95</v>
      </c>
      <c r="K2" s="37" t="s">
        <v>96</v>
      </c>
      <c r="L2" s="38" t="s">
        <v>97</v>
      </c>
      <c r="M2" s="38" t="s">
        <v>98</v>
      </c>
      <c r="N2" s="39" t="s">
        <v>99</v>
      </c>
      <c r="O2" s="38" t="s">
        <v>77</v>
      </c>
      <c r="P2" s="38" t="s">
        <v>100</v>
      </c>
      <c r="Q2" s="37" t="s">
        <v>76</v>
      </c>
      <c r="R2" s="63" t="s">
        <v>28</v>
      </c>
      <c r="S2" s="20" t="s">
        <v>89</v>
      </c>
      <c r="T2" s="10"/>
      <c r="U2" s="10"/>
      <c r="V2" s="10"/>
      <c r="W2" s="10"/>
    </row>
    <row r="3" spans="1:23" x14ac:dyDescent="0.3">
      <c r="A3" s="15"/>
      <c r="B3" s="15"/>
      <c r="C3" s="15"/>
      <c r="D3" s="15"/>
      <c r="E3" s="16"/>
      <c r="F3" s="16"/>
      <c r="G3" s="16"/>
      <c r="H3" s="16"/>
      <c r="I3" s="16"/>
      <c r="J3" s="16"/>
      <c r="K3" s="16"/>
      <c r="L3" s="16"/>
      <c r="M3" s="28"/>
      <c r="N3" s="28"/>
      <c r="O3" s="29"/>
      <c r="P3" s="17"/>
      <c r="Q3" s="16"/>
      <c r="R3" s="16"/>
      <c r="S3" s="30"/>
      <c r="U3" s="10"/>
      <c r="V3" s="10"/>
      <c r="W3" s="10"/>
    </row>
    <row r="4" spans="1:23" x14ac:dyDescent="0.3">
      <c r="A4" s="22" t="s">
        <v>72</v>
      </c>
      <c r="B4" s="22" t="s">
        <v>70</v>
      </c>
      <c r="C4" s="22" t="s">
        <v>6</v>
      </c>
      <c r="D4" s="22" t="s">
        <v>75</v>
      </c>
      <c r="E4" s="31">
        <v>933908</v>
      </c>
      <c r="F4" s="23"/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f>$R4-SUM($F4:L4)</f>
        <v>0</v>
      </c>
      <c r="N4" s="25"/>
      <c r="O4" s="26"/>
      <c r="P4" s="21"/>
      <c r="Q4" s="23"/>
      <c r="R4" s="23"/>
      <c r="S4" s="27">
        <f t="shared" ref="S4:S11" si="0">+R4/E4</f>
        <v>0</v>
      </c>
      <c r="U4" s="11"/>
      <c r="V4" s="11"/>
      <c r="W4" s="11"/>
    </row>
    <row r="5" spans="1:23" x14ac:dyDescent="0.3">
      <c r="A5" s="22" t="s">
        <v>72</v>
      </c>
      <c r="B5" s="22" t="s">
        <v>68</v>
      </c>
      <c r="C5" s="22" t="s">
        <v>6</v>
      </c>
      <c r="D5" s="22" t="s">
        <v>75</v>
      </c>
      <c r="E5" s="31">
        <v>840517</v>
      </c>
      <c r="F5" s="23"/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f>$R5-SUM($F5:L5)</f>
        <v>0</v>
      </c>
      <c r="N5" s="25"/>
      <c r="O5" s="26"/>
      <c r="P5" s="21"/>
      <c r="Q5" s="23"/>
      <c r="R5" s="23"/>
      <c r="S5" s="27">
        <f t="shared" si="0"/>
        <v>0</v>
      </c>
      <c r="U5" s="11"/>
      <c r="V5" s="11"/>
      <c r="W5" s="11"/>
    </row>
    <row r="6" spans="1:23" x14ac:dyDescent="0.3">
      <c r="A6" s="22" t="s">
        <v>72</v>
      </c>
      <c r="B6" s="22" t="s">
        <v>67</v>
      </c>
      <c r="C6" s="22" t="s">
        <v>6</v>
      </c>
      <c r="D6" s="22" t="s">
        <v>75</v>
      </c>
      <c r="E6" s="31">
        <v>700431</v>
      </c>
      <c r="F6" s="23"/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f>$R6-SUM($F6:L6)</f>
        <v>0</v>
      </c>
      <c r="N6" s="25"/>
      <c r="O6" s="26"/>
      <c r="P6" s="21"/>
      <c r="Q6" s="23"/>
      <c r="R6" s="23"/>
      <c r="S6" s="27">
        <f t="shared" si="0"/>
        <v>0</v>
      </c>
    </row>
    <row r="7" spans="1:23" x14ac:dyDescent="0.3">
      <c r="A7" s="22" t="s">
        <v>72</v>
      </c>
      <c r="B7" s="22" t="s">
        <v>66</v>
      </c>
      <c r="C7" s="22" t="s">
        <v>6</v>
      </c>
      <c r="D7" s="22" t="s">
        <v>75</v>
      </c>
      <c r="E7" s="31">
        <v>1284124</v>
      </c>
      <c r="F7" s="23"/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f>$R7-SUM($F7:L7)</f>
        <v>0</v>
      </c>
      <c r="N7" s="25"/>
      <c r="O7" s="26"/>
      <c r="P7" s="21"/>
      <c r="Q7" s="23"/>
      <c r="R7" s="23"/>
      <c r="S7" s="27">
        <f t="shared" si="0"/>
        <v>0</v>
      </c>
    </row>
    <row r="8" spans="1:23" x14ac:dyDescent="0.3">
      <c r="A8" s="22" t="s">
        <v>72</v>
      </c>
      <c r="B8" s="22" t="s">
        <v>63</v>
      </c>
      <c r="C8" s="22" t="s">
        <v>6</v>
      </c>
      <c r="D8" s="22" t="s">
        <v>75</v>
      </c>
      <c r="E8" s="31">
        <v>583693</v>
      </c>
      <c r="F8" s="23"/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f>$R8-SUM($F8:L8)</f>
        <v>0</v>
      </c>
      <c r="N8" s="25"/>
      <c r="O8" s="26"/>
      <c r="P8" s="21"/>
      <c r="Q8" s="23"/>
      <c r="R8" s="23"/>
      <c r="S8" s="27">
        <f t="shared" si="0"/>
        <v>0</v>
      </c>
    </row>
    <row r="9" spans="1:23" x14ac:dyDescent="0.3">
      <c r="A9" s="22" t="s">
        <v>72</v>
      </c>
      <c r="B9" s="22" t="s">
        <v>70</v>
      </c>
      <c r="C9" s="22" t="s">
        <v>53</v>
      </c>
      <c r="D9" s="22" t="s">
        <v>62</v>
      </c>
      <c r="E9" s="23">
        <v>115000</v>
      </c>
      <c r="F9" s="23">
        <v>10062</v>
      </c>
      <c r="G9" s="23"/>
      <c r="H9" s="23"/>
      <c r="I9" s="23"/>
      <c r="J9" s="23"/>
      <c r="K9" s="23"/>
      <c r="L9" s="23"/>
      <c r="M9" s="23"/>
      <c r="N9" s="25"/>
      <c r="O9" s="26"/>
      <c r="P9" s="21"/>
      <c r="Q9" s="23"/>
      <c r="R9" s="23">
        <v>10062</v>
      </c>
      <c r="S9" s="27">
        <f t="shared" si="0"/>
        <v>8.7495652173913044E-2</v>
      </c>
    </row>
    <row r="10" spans="1:23" x14ac:dyDescent="0.3">
      <c r="A10" s="22" t="s">
        <v>72</v>
      </c>
      <c r="B10" s="22" t="s">
        <v>68</v>
      </c>
      <c r="C10" s="22" t="s">
        <v>53</v>
      </c>
      <c r="D10" s="22" t="s">
        <v>62</v>
      </c>
      <c r="E10" s="23">
        <v>138000</v>
      </c>
      <c r="F10" s="23"/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f>$R10-SUM($F10:L10)</f>
        <v>0</v>
      </c>
      <c r="N10" s="25"/>
      <c r="O10" s="26"/>
      <c r="P10" s="21"/>
      <c r="Q10" s="23"/>
      <c r="R10" s="23"/>
      <c r="S10" s="27">
        <f t="shared" si="0"/>
        <v>0</v>
      </c>
    </row>
    <row r="11" spans="1:23" x14ac:dyDescent="0.3">
      <c r="A11" s="22" t="s">
        <v>72</v>
      </c>
      <c r="B11" s="22" t="s">
        <v>66</v>
      </c>
      <c r="C11" s="22" t="s">
        <v>53</v>
      </c>
      <c r="D11" s="22" t="s">
        <v>62</v>
      </c>
      <c r="E11" s="23">
        <v>229000</v>
      </c>
      <c r="F11" s="23"/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f>$R11-SUM($F11:L11)</f>
        <v>0</v>
      </c>
      <c r="N11" s="25"/>
      <c r="O11" s="26"/>
      <c r="P11" s="21"/>
      <c r="Q11" s="23"/>
      <c r="R11" s="23"/>
      <c r="S11" s="27">
        <f t="shared" si="0"/>
        <v>0</v>
      </c>
    </row>
    <row r="12" spans="1:23" x14ac:dyDescent="0.3">
      <c r="A12" s="22" t="s">
        <v>72</v>
      </c>
      <c r="B12" s="22" t="s">
        <v>70</v>
      </c>
      <c r="C12" s="22" t="s">
        <v>51</v>
      </c>
      <c r="D12" s="22" t="s">
        <v>74</v>
      </c>
      <c r="E12" s="23">
        <v>115000</v>
      </c>
      <c r="F12" s="23">
        <v>10062</v>
      </c>
      <c r="G12" s="23"/>
      <c r="H12" s="23">
        <v>7104</v>
      </c>
      <c r="I12" s="23">
        <v>0</v>
      </c>
      <c r="J12" s="23">
        <v>0</v>
      </c>
      <c r="K12" s="23">
        <v>10800</v>
      </c>
      <c r="L12" s="23">
        <v>0</v>
      </c>
      <c r="M12" s="23">
        <f>$R12-SUM($F12:L12)</f>
        <v>0</v>
      </c>
      <c r="N12" s="25"/>
      <c r="O12" s="26"/>
      <c r="P12" s="21"/>
      <c r="Q12" s="23"/>
      <c r="R12">
        <v>27966</v>
      </c>
      <c r="S12" s="27">
        <f>+R12/E12</f>
        <v>0.24318260869565217</v>
      </c>
    </row>
    <row r="13" spans="1:23" x14ac:dyDescent="0.3">
      <c r="A13" s="22" t="s">
        <v>72</v>
      </c>
      <c r="B13" s="22" t="s">
        <v>70</v>
      </c>
      <c r="C13" s="22" t="s">
        <v>50</v>
      </c>
      <c r="D13" s="22" t="s">
        <v>73</v>
      </c>
      <c r="E13" s="23">
        <v>344000</v>
      </c>
      <c r="F13" s="23"/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f>$R13-SUM($F13:L13)</f>
        <v>0</v>
      </c>
      <c r="N13" s="25"/>
      <c r="O13" s="26"/>
      <c r="P13" s="21"/>
      <c r="Q13" s="23"/>
      <c r="R13" s="23"/>
      <c r="S13" s="27">
        <f t="shared" ref="S13:S19" si="1">+R13/E13</f>
        <v>0</v>
      </c>
    </row>
    <row r="14" spans="1:23" x14ac:dyDescent="0.3">
      <c r="A14" s="22" t="s">
        <v>72</v>
      </c>
      <c r="B14" s="22" t="s">
        <v>69</v>
      </c>
      <c r="C14" s="22" t="s">
        <v>50</v>
      </c>
      <c r="D14" s="22" t="s">
        <v>73</v>
      </c>
      <c r="E14" s="23">
        <v>280000</v>
      </c>
      <c r="F14" s="23"/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f>$R14-SUM($F14:L14)</f>
        <v>0</v>
      </c>
      <c r="N14" s="25"/>
      <c r="O14" s="26"/>
      <c r="P14" s="21"/>
      <c r="Q14" s="23"/>
      <c r="R14" s="23"/>
      <c r="S14" s="27">
        <f t="shared" si="1"/>
        <v>0</v>
      </c>
    </row>
    <row r="15" spans="1:23" x14ac:dyDescent="0.3">
      <c r="A15" s="22" t="s">
        <v>72</v>
      </c>
      <c r="B15" s="22" t="s">
        <v>68</v>
      </c>
      <c r="C15" s="22" t="s">
        <v>50</v>
      </c>
      <c r="D15" s="22" t="s">
        <v>73</v>
      </c>
      <c r="E15" s="23">
        <v>275000</v>
      </c>
      <c r="F15" s="23"/>
      <c r="G15" s="23"/>
      <c r="H15" s="23"/>
      <c r="I15" s="23"/>
      <c r="J15" s="23"/>
      <c r="K15" s="23"/>
      <c r="L15" s="23"/>
      <c r="M15" s="23"/>
      <c r="N15" s="25"/>
      <c r="O15" s="26"/>
      <c r="P15" s="21"/>
      <c r="Q15" s="23"/>
      <c r="R15"/>
      <c r="S15" s="27">
        <f t="shared" si="1"/>
        <v>0</v>
      </c>
    </row>
    <row r="16" spans="1:23" x14ac:dyDescent="0.3">
      <c r="A16" s="22" t="s">
        <v>72</v>
      </c>
      <c r="B16" s="22" t="s">
        <v>67</v>
      </c>
      <c r="C16" s="22" t="s">
        <v>50</v>
      </c>
      <c r="D16" s="22" t="s">
        <v>73</v>
      </c>
      <c r="E16" s="23">
        <v>573000</v>
      </c>
      <c r="F16" s="23"/>
      <c r="G16" s="23">
        <v>0</v>
      </c>
      <c r="H16" s="23">
        <v>12419</v>
      </c>
      <c r="I16" s="23">
        <v>4832</v>
      </c>
      <c r="J16" s="23">
        <v>33933</v>
      </c>
      <c r="K16" s="23">
        <v>48031</v>
      </c>
      <c r="L16" s="23">
        <v>21825</v>
      </c>
      <c r="M16" s="23">
        <f>$R16-SUM($F16:L16)</f>
        <v>5862</v>
      </c>
      <c r="N16" s="25"/>
      <c r="O16" s="26"/>
      <c r="P16" s="21"/>
      <c r="Q16" s="23"/>
      <c r="R16">
        <v>126902</v>
      </c>
      <c r="S16" s="27">
        <f t="shared" si="1"/>
        <v>0.22146945898778359</v>
      </c>
    </row>
    <row r="17" spans="1:19" x14ac:dyDescent="0.3">
      <c r="A17" s="22" t="s">
        <v>72</v>
      </c>
      <c r="B17" s="22" t="s">
        <v>63</v>
      </c>
      <c r="C17" s="22" t="s">
        <v>50</v>
      </c>
      <c r="D17" s="22" t="s">
        <v>73</v>
      </c>
      <c r="E17" s="23">
        <v>229000</v>
      </c>
      <c r="F17" s="23"/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f>$R17-SUM($F17:L17)</f>
        <v>0</v>
      </c>
      <c r="N17" s="25"/>
      <c r="O17" s="26"/>
      <c r="P17" s="21"/>
      <c r="Q17" s="23"/>
      <c r="R17" s="23"/>
      <c r="S17" s="27">
        <f t="shared" si="1"/>
        <v>0</v>
      </c>
    </row>
    <row r="18" spans="1:19" x14ac:dyDescent="0.3">
      <c r="A18" s="22" t="s">
        <v>72</v>
      </c>
      <c r="B18" s="22" t="s">
        <v>69</v>
      </c>
      <c r="C18" s="22" t="s">
        <v>26</v>
      </c>
      <c r="D18" s="22" t="s">
        <v>73</v>
      </c>
      <c r="E18" s="23">
        <v>560000</v>
      </c>
      <c r="F18" s="23"/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f>$R18-SUM($F18:L18)</f>
        <v>0</v>
      </c>
      <c r="N18" s="25"/>
      <c r="O18" s="26"/>
      <c r="P18" s="21"/>
      <c r="Q18" s="23"/>
      <c r="R18" s="23"/>
      <c r="S18" s="27">
        <f t="shared" si="1"/>
        <v>0</v>
      </c>
    </row>
    <row r="19" spans="1:19" x14ac:dyDescent="0.3">
      <c r="A19" s="22" t="s">
        <v>72</v>
      </c>
      <c r="B19" s="22" t="s">
        <v>70</v>
      </c>
      <c r="C19" s="22" t="s">
        <v>24</v>
      </c>
      <c r="D19" s="22" t="s">
        <v>55</v>
      </c>
      <c r="E19" s="23">
        <v>688000</v>
      </c>
      <c r="F19" s="23"/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f>$R19-SUM($F19:L19)</f>
        <v>0</v>
      </c>
      <c r="N19" s="25"/>
      <c r="O19" s="26"/>
      <c r="P19" s="21"/>
      <c r="Q19" s="23"/>
      <c r="R19" s="23"/>
      <c r="S19" s="27">
        <f t="shared" si="1"/>
        <v>0</v>
      </c>
    </row>
    <row r="20" spans="1:19" x14ac:dyDescent="0.3">
      <c r="A20" s="22" t="s">
        <v>72</v>
      </c>
      <c r="B20" s="22" t="s">
        <v>69</v>
      </c>
      <c r="C20" s="22" t="s">
        <v>24</v>
      </c>
      <c r="D20" s="22" t="s">
        <v>55</v>
      </c>
      <c r="E20" s="23">
        <v>1050000</v>
      </c>
      <c r="F20" s="23">
        <v>21548</v>
      </c>
      <c r="G20" s="23">
        <v>28912</v>
      </c>
      <c r="H20" s="23">
        <v>40112</v>
      </c>
      <c r="I20" s="23">
        <v>34027</v>
      </c>
      <c r="J20" s="23">
        <v>34785</v>
      </c>
      <c r="K20" s="23">
        <v>24150</v>
      </c>
      <c r="L20" s="23">
        <v>18603</v>
      </c>
      <c r="M20" s="23">
        <f>$R20-SUM($F20:L20)</f>
        <v>22689</v>
      </c>
      <c r="N20" s="25"/>
      <c r="O20" s="25"/>
      <c r="P20" s="21"/>
      <c r="Q20" s="23"/>
      <c r="R20">
        <v>224826</v>
      </c>
      <c r="S20" s="27">
        <f t="shared" ref="S20:S26" si="2">+R20/E20</f>
        <v>0.21412</v>
      </c>
    </row>
    <row r="21" spans="1:19" x14ac:dyDescent="0.3">
      <c r="A21" s="22" t="s">
        <v>72</v>
      </c>
      <c r="B21" s="22" t="s">
        <v>68</v>
      </c>
      <c r="C21" s="22" t="s">
        <v>24</v>
      </c>
      <c r="D21" s="22" t="s">
        <v>55</v>
      </c>
      <c r="E21" s="69">
        <v>1031000</v>
      </c>
      <c r="F21" s="23">
        <v>18112</v>
      </c>
      <c r="G21" s="23">
        <v>18506</v>
      </c>
      <c r="H21" s="23">
        <v>17928</v>
      </c>
      <c r="I21" s="23">
        <v>18213</v>
      </c>
      <c r="J21" s="23">
        <v>0</v>
      </c>
      <c r="K21" s="23">
        <v>18628</v>
      </c>
      <c r="L21" s="23">
        <v>9934</v>
      </c>
      <c r="M21" s="23">
        <f>$R21-SUM($F21:L21)</f>
        <v>123505</v>
      </c>
      <c r="N21" s="25"/>
      <c r="O21" s="25"/>
      <c r="P21" s="21"/>
      <c r="Q21" s="23"/>
      <c r="R21">
        <v>224826</v>
      </c>
      <c r="S21" s="27">
        <f t="shared" si="2"/>
        <v>0.21806595538312318</v>
      </c>
    </row>
    <row r="22" spans="1:19" x14ac:dyDescent="0.3">
      <c r="A22" s="22" t="s">
        <v>72</v>
      </c>
      <c r="B22" s="22" t="s">
        <v>67</v>
      </c>
      <c r="C22" s="22" t="s">
        <v>24</v>
      </c>
      <c r="D22" s="22" t="s">
        <v>55</v>
      </c>
      <c r="E22" s="23">
        <v>1146000</v>
      </c>
      <c r="F22" s="23"/>
      <c r="G22" s="23"/>
      <c r="H22" s="23"/>
      <c r="I22" s="23"/>
      <c r="J22" s="23"/>
      <c r="K22" s="23"/>
      <c r="L22" s="23"/>
      <c r="M22" s="23"/>
      <c r="N22" s="25"/>
      <c r="O22" s="24"/>
      <c r="P22" s="21"/>
      <c r="Q22" s="23"/>
      <c r="R22" s="23"/>
      <c r="S22" s="27">
        <f t="shared" si="2"/>
        <v>0</v>
      </c>
    </row>
    <row r="23" spans="1:19" x14ac:dyDescent="0.3">
      <c r="A23" s="22" t="s">
        <v>72</v>
      </c>
      <c r="B23" s="22" t="s">
        <v>66</v>
      </c>
      <c r="C23" s="22" t="s">
        <v>24</v>
      </c>
      <c r="D23" s="22" t="s">
        <v>55</v>
      </c>
      <c r="E23" s="23">
        <v>802000</v>
      </c>
      <c r="F23" s="23">
        <v>19165</v>
      </c>
      <c r="G23" s="23">
        <v>18670</v>
      </c>
      <c r="H23" s="23">
        <v>0</v>
      </c>
      <c r="I23" s="23">
        <v>18971</v>
      </c>
      <c r="J23" s="23">
        <v>18951</v>
      </c>
      <c r="K23" s="23">
        <v>0</v>
      </c>
      <c r="L23" s="23">
        <v>20504</v>
      </c>
      <c r="M23" s="23">
        <f>$R23-SUM($F23:L23)</f>
        <v>20813</v>
      </c>
      <c r="N23" s="25"/>
      <c r="O23" s="26"/>
      <c r="P23" s="21"/>
      <c r="Q23" s="23"/>
      <c r="R23">
        <v>117074</v>
      </c>
      <c r="S23" s="27">
        <f t="shared" si="2"/>
        <v>0.14597755610972568</v>
      </c>
    </row>
    <row r="24" spans="1:19" x14ac:dyDescent="0.3">
      <c r="A24" s="22" t="s">
        <v>72</v>
      </c>
      <c r="B24" s="22" t="s">
        <v>63</v>
      </c>
      <c r="C24" s="22" t="s">
        <v>24</v>
      </c>
      <c r="D24" s="22" t="s">
        <v>55</v>
      </c>
      <c r="E24" s="23">
        <v>1433000</v>
      </c>
      <c r="F24" s="23">
        <v>439127</v>
      </c>
      <c r="G24" s="23">
        <v>541323</v>
      </c>
      <c r="H24" s="23">
        <v>318064</v>
      </c>
      <c r="I24" s="23">
        <v>65486</v>
      </c>
      <c r="J24" s="23">
        <v>0</v>
      </c>
      <c r="K24" s="23">
        <v>0</v>
      </c>
      <c r="L24" s="23">
        <v>0</v>
      </c>
      <c r="M24" s="23">
        <f>$R24-SUM($F24:L24)</f>
        <v>0</v>
      </c>
      <c r="N24" s="25"/>
      <c r="O24" s="26"/>
      <c r="P24" s="21"/>
      <c r="Q24" s="23"/>
      <c r="R24">
        <v>1364000</v>
      </c>
      <c r="S24" s="27">
        <f t="shared" si="2"/>
        <v>0.95184926727145847</v>
      </c>
    </row>
    <row r="25" spans="1:19" x14ac:dyDescent="0.3">
      <c r="A25" s="22" t="s">
        <v>72</v>
      </c>
      <c r="B25" s="22" t="s">
        <v>63</v>
      </c>
      <c r="C25" s="22" t="s">
        <v>21</v>
      </c>
      <c r="D25" s="22" t="s">
        <v>55</v>
      </c>
      <c r="E25" s="23">
        <v>573000</v>
      </c>
      <c r="F25" s="23"/>
      <c r="G25" s="23">
        <v>0</v>
      </c>
      <c r="H25" s="23">
        <v>451981</v>
      </c>
      <c r="I25" s="23">
        <v>94019</v>
      </c>
      <c r="J25" s="23">
        <v>0</v>
      </c>
      <c r="K25" s="23">
        <v>0</v>
      </c>
      <c r="L25" s="23">
        <v>0</v>
      </c>
      <c r="M25" s="23">
        <f>$R25-SUM($F25:L25)</f>
        <v>0</v>
      </c>
      <c r="N25" s="25"/>
      <c r="O25" s="26"/>
      <c r="P25" s="21"/>
      <c r="Q25" s="23"/>
      <c r="R25">
        <v>546000</v>
      </c>
      <c r="S25" s="27">
        <f t="shared" si="2"/>
        <v>0.95287958115183247</v>
      </c>
    </row>
    <row r="26" spans="1:19" x14ac:dyDescent="0.3">
      <c r="A26" s="22" t="s">
        <v>72</v>
      </c>
      <c r="B26" s="22" t="s">
        <v>63</v>
      </c>
      <c r="C26" s="22" t="s">
        <v>71</v>
      </c>
      <c r="D26" s="22" t="s">
        <v>55</v>
      </c>
      <c r="E26" s="23">
        <v>430000</v>
      </c>
      <c r="F26" s="23"/>
      <c r="G26" s="23"/>
      <c r="H26" s="23"/>
      <c r="I26" s="23">
        <v>123777</v>
      </c>
      <c r="J26" s="23">
        <v>0</v>
      </c>
      <c r="K26" s="23">
        <v>0</v>
      </c>
      <c r="L26" s="23">
        <v>0</v>
      </c>
      <c r="M26" s="23">
        <f>$R26-SUM($F26:L26)</f>
        <v>0</v>
      </c>
      <c r="N26" s="25"/>
      <c r="O26" s="26"/>
      <c r="P26" s="21"/>
      <c r="Q26" s="23"/>
      <c r="R26">
        <v>123777</v>
      </c>
      <c r="S26" s="27">
        <f t="shared" si="2"/>
        <v>0.28785348837209301</v>
      </c>
    </row>
    <row r="27" spans="1:19" x14ac:dyDescent="0.3">
      <c r="A27" s="22" t="s">
        <v>65</v>
      </c>
      <c r="B27" s="22" t="s">
        <v>70</v>
      </c>
      <c r="C27" s="22" t="s">
        <v>64</v>
      </c>
      <c r="D27" s="22" t="s">
        <v>5</v>
      </c>
      <c r="E27" s="23">
        <v>222525</v>
      </c>
      <c r="F27" s="23"/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f>$R27-SUM($F27:L27)</f>
        <v>0</v>
      </c>
      <c r="N27" s="25"/>
      <c r="O27" s="26"/>
      <c r="P27" s="21"/>
      <c r="Q27" s="23"/>
      <c r="R27" s="23"/>
      <c r="S27" s="27">
        <f t="shared" ref="S27:S32" si="3">+R27/E27</f>
        <v>0</v>
      </c>
    </row>
    <row r="28" spans="1:19" x14ac:dyDescent="0.3">
      <c r="A28" s="22" t="s">
        <v>65</v>
      </c>
      <c r="B28" s="22" t="s">
        <v>69</v>
      </c>
      <c r="C28" s="22" t="s">
        <v>64</v>
      </c>
      <c r="D28" s="22" t="s">
        <v>5</v>
      </c>
      <c r="E28" s="23">
        <v>407765</v>
      </c>
      <c r="F28" s="23"/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f>$R28-SUM($F28:L28)</f>
        <v>0</v>
      </c>
      <c r="N28" s="25"/>
      <c r="O28" s="26"/>
      <c r="P28" s="21"/>
      <c r="Q28" s="23"/>
      <c r="R28" s="23"/>
      <c r="S28" s="27">
        <f t="shared" si="3"/>
        <v>0</v>
      </c>
    </row>
    <row r="29" spans="1:19" x14ac:dyDescent="0.3">
      <c r="A29" s="22" t="s">
        <v>65</v>
      </c>
      <c r="B29" s="22" t="s">
        <v>68</v>
      </c>
      <c r="C29" s="22" t="s">
        <v>64</v>
      </c>
      <c r="D29" s="22" t="s">
        <v>5</v>
      </c>
      <c r="E29" s="23">
        <v>178021</v>
      </c>
      <c r="F29" s="23"/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f>$R29-SUM($F29:L29)</f>
        <v>0</v>
      </c>
      <c r="N29" s="25"/>
      <c r="O29" s="26"/>
      <c r="P29" s="21"/>
      <c r="Q29" s="23"/>
      <c r="R29" s="23"/>
      <c r="S29" s="27">
        <f t="shared" si="3"/>
        <v>0</v>
      </c>
    </row>
    <row r="30" spans="1:19" x14ac:dyDescent="0.3">
      <c r="A30" s="22" t="s">
        <v>65</v>
      </c>
      <c r="B30" s="22" t="s">
        <v>67</v>
      </c>
      <c r="C30" s="22" t="s">
        <v>64</v>
      </c>
      <c r="D30" s="22" t="s">
        <v>5</v>
      </c>
      <c r="E30" s="23">
        <v>445050</v>
      </c>
      <c r="F30" s="23"/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f>$R30-SUM($F30:L30)</f>
        <v>0</v>
      </c>
      <c r="N30" s="25"/>
      <c r="O30" s="26"/>
      <c r="P30" s="21"/>
      <c r="Q30" s="23"/>
      <c r="R30" s="23"/>
      <c r="S30" s="27">
        <f t="shared" si="3"/>
        <v>0</v>
      </c>
    </row>
    <row r="31" spans="1:19" x14ac:dyDescent="0.3">
      <c r="A31" s="22" t="s">
        <v>65</v>
      </c>
      <c r="B31" s="22" t="s">
        <v>66</v>
      </c>
      <c r="C31" s="22" t="s">
        <v>64</v>
      </c>
      <c r="D31" s="22" t="s">
        <v>5</v>
      </c>
      <c r="E31" s="23">
        <v>111263</v>
      </c>
      <c r="F31" s="23"/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f>$R31-SUM($F31:L31)</f>
        <v>0</v>
      </c>
      <c r="N31" s="25"/>
      <c r="O31" s="26"/>
      <c r="P31" s="21"/>
      <c r="Q31" s="23"/>
      <c r="R31" s="23"/>
      <c r="S31" s="27">
        <f t="shared" si="3"/>
        <v>0</v>
      </c>
    </row>
    <row r="32" spans="1:19" x14ac:dyDescent="0.3">
      <c r="A32" s="22" t="s">
        <v>65</v>
      </c>
      <c r="B32" s="22" t="s">
        <v>63</v>
      </c>
      <c r="C32" s="22" t="s">
        <v>64</v>
      </c>
      <c r="D32" s="22" t="s">
        <v>5</v>
      </c>
      <c r="E32" s="23">
        <v>611944</v>
      </c>
      <c r="F32" s="23"/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f>$R32-SUM($F32:L32)</f>
        <v>0</v>
      </c>
      <c r="N32" s="25"/>
      <c r="O32" s="26"/>
      <c r="P32" s="21"/>
      <c r="Q32" s="23"/>
      <c r="R32" s="23"/>
      <c r="S32" s="27">
        <f t="shared" si="3"/>
        <v>0</v>
      </c>
    </row>
    <row r="33" spans="1:19" x14ac:dyDescent="0.3">
      <c r="A33" s="15"/>
      <c r="B33" s="15"/>
      <c r="C33" s="15"/>
      <c r="D33" s="15"/>
      <c r="E33" s="16"/>
      <c r="F33" s="16"/>
      <c r="G33" s="16"/>
      <c r="H33" s="16"/>
      <c r="I33" s="16"/>
      <c r="J33" s="16"/>
      <c r="K33" s="16"/>
      <c r="L33" s="16"/>
      <c r="M33" s="28"/>
      <c r="N33" s="28"/>
      <c r="O33" s="17"/>
      <c r="P33" s="17"/>
      <c r="Q33" s="16"/>
      <c r="R33" s="16"/>
      <c r="S33" s="30"/>
    </row>
    <row r="34" spans="1:19" x14ac:dyDescent="0.3">
      <c r="A34" s="22" t="s">
        <v>56</v>
      </c>
      <c r="B34" s="22" t="s">
        <v>54</v>
      </c>
      <c r="C34" s="22" t="s">
        <v>61</v>
      </c>
      <c r="D34" s="22" t="s">
        <v>60</v>
      </c>
      <c r="E34" s="23">
        <v>29323000</v>
      </c>
      <c r="F34" s="23">
        <v>644831</v>
      </c>
      <c r="G34" s="23">
        <v>425149.95999999996</v>
      </c>
      <c r="H34" s="23">
        <v>275764.04000000004</v>
      </c>
      <c r="I34" s="23">
        <v>19544.189999999944</v>
      </c>
      <c r="J34" s="23">
        <v>120123.40000000014</v>
      </c>
      <c r="K34" s="23">
        <v>0</v>
      </c>
      <c r="L34" s="23">
        <v>16911</v>
      </c>
      <c r="M34" s="23">
        <f>$R34-SUM($F34:L34)</f>
        <v>0</v>
      </c>
      <c r="N34" s="25"/>
      <c r="O34" s="25"/>
      <c r="P34" s="21"/>
      <c r="Q34" s="23"/>
      <c r="R34">
        <v>1502323.59</v>
      </c>
      <c r="S34" s="27">
        <f>+R34/E34</f>
        <v>5.123362514067456E-2</v>
      </c>
    </row>
    <row r="35" spans="1:19" x14ac:dyDescent="0.3">
      <c r="A35" s="22" t="s">
        <v>56</v>
      </c>
      <c r="B35" s="22"/>
      <c r="C35" s="22" t="s">
        <v>59</v>
      </c>
      <c r="D35" s="22" t="s">
        <v>58</v>
      </c>
      <c r="E35" s="23">
        <v>8797000</v>
      </c>
      <c r="F35" s="23"/>
      <c r="G35" s="23"/>
      <c r="H35" s="23"/>
      <c r="I35" s="23"/>
      <c r="J35" s="23"/>
      <c r="K35" s="23"/>
      <c r="L35" s="23"/>
      <c r="M35" s="23"/>
      <c r="N35" s="25"/>
      <c r="O35" s="26"/>
      <c r="P35" s="21"/>
      <c r="Q35" s="23"/>
      <c r="R35" s="23"/>
      <c r="S35" s="27">
        <f>+R35/E35</f>
        <v>0</v>
      </c>
    </row>
    <row r="36" spans="1:19" x14ac:dyDescent="0.3">
      <c r="A36" s="22" t="s">
        <v>56</v>
      </c>
      <c r="B36" s="22"/>
      <c r="C36" s="22" t="s">
        <v>44</v>
      </c>
      <c r="D36" s="22" t="s">
        <v>57</v>
      </c>
      <c r="E36" s="23">
        <v>3655000</v>
      </c>
      <c r="F36" s="23"/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f>$R36-SUM($F36:L36)</f>
        <v>0</v>
      </c>
      <c r="N36" s="25"/>
      <c r="O36" s="26"/>
      <c r="P36" s="21"/>
      <c r="Q36" s="23"/>
      <c r="R36" s="23"/>
      <c r="S36" s="27">
        <f t="shared" ref="S36:S37" si="4">+R36/E36</f>
        <v>0</v>
      </c>
    </row>
    <row r="37" spans="1:19" x14ac:dyDescent="0.3">
      <c r="A37" s="22" t="s">
        <v>56</v>
      </c>
      <c r="B37" s="22"/>
      <c r="C37" s="22" t="s">
        <v>45</v>
      </c>
      <c r="D37" s="22" t="s">
        <v>55</v>
      </c>
      <c r="E37" s="23">
        <v>12218000</v>
      </c>
      <c r="F37" s="23">
        <v>47955</v>
      </c>
      <c r="G37" s="23"/>
      <c r="H37" s="23"/>
      <c r="I37" s="23"/>
      <c r="J37" s="23"/>
      <c r="K37" s="23"/>
      <c r="L37" s="23"/>
      <c r="M37" s="23"/>
      <c r="N37" s="25"/>
      <c r="O37" s="24"/>
      <c r="P37" s="21"/>
      <c r="Q37" s="23"/>
      <c r="R37" s="23"/>
      <c r="S37" s="27">
        <f t="shared" si="4"/>
        <v>0</v>
      </c>
    </row>
    <row r="38" spans="1:19" x14ac:dyDescent="0.3">
      <c r="A38" s="15"/>
      <c r="B38" s="15"/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28"/>
      <c r="N38" s="28"/>
      <c r="O38" s="17"/>
      <c r="P38" s="17"/>
      <c r="Q38" s="16"/>
      <c r="R38" s="16"/>
      <c r="S38" s="30"/>
    </row>
    <row r="39" spans="1:19" x14ac:dyDescent="0.3">
      <c r="A39" s="22"/>
      <c r="B39" s="22" t="s">
        <v>49</v>
      </c>
      <c r="C39" s="22"/>
      <c r="D39" s="22"/>
      <c r="E39" s="23"/>
      <c r="F39" s="23"/>
      <c r="G39" s="23"/>
      <c r="H39" s="23"/>
      <c r="I39" s="23"/>
      <c r="J39" s="23"/>
      <c r="K39" s="23"/>
      <c r="L39" s="23"/>
      <c r="M39" s="25"/>
      <c r="N39" s="25"/>
      <c r="O39" s="24"/>
      <c r="P39" s="21"/>
      <c r="Q39" s="23"/>
      <c r="R39" s="23"/>
      <c r="S39" s="27"/>
    </row>
    <row r="40" spans="1:19" x14ac:dyDescent="0.3">
      <c r="A40" s="22" t="s">
        <v>52</v>
      </c>
      <c r="B40" s="22"/>
      <c r="C40" s="22" t="s">
        <v>53</v>
      </c>
      <c r="D40" s="22" t="s">
        <v>40</v>
      </c>
      <c r="E40" s="23">
        <v>14437000</v>
      </c>
      <c r="F40" s="23">
        <v>33467</v>
      </c>
      <c r="G40" s="23">
        <v>37335</v>
      </c>
      <c r="H40" s="23">
        <v>111256</v>
      </c>
      <c r="I40" s="23">
        <v>80688</v>
      </c>
      <c r="J40" s="23">
        <v>58025</v>
      </c>
      <c r="K40" s="23">
        <v>0</v>
      </c>
      <c r="L40" s="23">
        <v>29196</v>
      </c>
      <c r="M40" s="23">
        <f>$R40-SUM($F40:L40)</f>
        <v>81944</v>
      </c>
      <c r="N40" s="25"/>
      <c r="O40" s="25"/>
      <c r="P40" s="21"/>
      <c r="Q40" s="23"/>
      <c r="R40">
        <v>431911</v>
      </c>
      <c r="S40" s="27">
        <f>+R40/E40</f>
        <v>2.9916949504744755E-2</v>
      </c>
    </row>
    <row r="41" spans="1:19" x14ac:dyDescent="0.3">
      <c r="A41" s="22" t="s">
        <v>52</v>
      </c>
      <c r="B41" s="22"/>
      <c r="C41" s="22" t="s">
        <v>51</v>
      </c>
      <c r="D41" s="22" t="s">
        <v>36</v>
      </c>
      <c r="E41" s="23">
        <v>6277000</v>
      </c>
      <c r="F41" s="23">
        <v>152045</v>
      </c>
      <c r="G41" s="23">
        <v>175372</v>
      </c>
      <c r="H41" s="23">
        <v>115407</v>
      </c>
      <c r="I41" s="23">
        <v>175164</v>
      </c>
      <c r="J41" s="23">
        <v>217749</v>
      </c>
      <c r="K41" s="23">
        <v>0</v>
      </c>
      <c r="L41" s="23">
        <v>267042</v>
      </c>
      <c r="M41" s="23">
        <f>$R41-SUM($F41:L41)</f>
        <v>224222</v>
      </c>
      <c r="N41" s="25"/>
      <c r="O41" s="25"/>
      <c r="P41" s="21"/>
      <c r="Q41" s="23"/>
      <c r="R41">
        <v>1327001</v>
      </c>
      <c r="S41" s="27">
        <f>+R41/E41</f>
        <v>0.21140688226859966</v>
      </c>
    </row>
    <row r="42" spans="1:19" x14ac:dyDescent="0.3">
      <c r="A42" s="22"/>
      <c r="B42" s="22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5"/>
      <c r="N42" s="25"/>
      <c r="O42" s="24"/>
      <c r="P42" s="21"/>
      <c r="Q42" s="23"/>
      <c r="R42" s="23"/>
      <c r="S42" s="27"/>
    </row>
    <row r="43" spans="1:19" x14ac:dyDescent="0.3">
      <c r="A43" s="15"/>
      <c r="B43" s="15"/>
      <c r="C43" s="15"/>
      <c r="D43" s="15"/>
      <c r="E43" s="16"/>
      <c r="F43" s="16"/>
      <c r="G43" s="16">
        <v>0</v>
      </c>
      <c r="H43" s="16"/>
      <c r="I43" s="16"/>
      <c r="J43" s="16"/>
      <c r="K43" s="16"/>
      <c r="L43" s="16"/>
      <c r="M43" s="28"/>
      <c r="N43" s="28"/>
      <c r="O43" s="17"/>
      <c r="P43" s="17"/>
      <c r="Q43" s="16"/>
      <c r="R43" s="16"/>
      <c r="S43" s="30"/>
    </row>
    <row r="44" spans="1:19" x14ac:dyDescent="0.3">
      <c r="A44" s="22" t="s">
        <v>38</v>
      </c>
      <c r="B44" s="22" t="s">
        <v>35</v>
      </c>
      <c r="C44" s="22" t="s">
        <v>48</v>
      </c>
      <c r="D44" s="22" t="s">
        <v>46</v>
      </c>
      <c r="E44" s="23">
        <v>4024000</v>
      </c>
      <c r="F44" s="23"/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f>$R44-SUM($F44:L44)</f>
        <v>0</v>
      </c>
      <c r="N44" s="25"/>
      <c r="O44" s="26"/>
      <c r="P44" s="21"/>
      <c r="Q44" s="23"/>
      <c r="R44" s="23"/>
      <c r="S44" s="27">
        <f>+R44/E44</f>
        <v>0</v>
      </c>
    </row>
    <row r="45" spans="1:19" x14ac:dyDescent="0.3">
      <c r="A45" s="22" t="s">
        <v>38</v>
      </c>
      <c r="B45" s="22"/>
      <c r="C45" s="22" t="s">
        <v>47</v>
      </c>
      <c r="D45" s="22" t="s">
        <v>46</v>
      </c>
      <c r="E45" s="23">
        <v>604000</v>
      </c>
      <c r="F45" s="23"/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f>$R45-SUM($F45:L45)</f>
        <v>0</v>
      </c>
      <c r="N45" s="25"/>
      <c r="O45" s="26"/>
      <c r="P45" s="21"/>
      <c r="Q45" s="23"/>
      <c r="R45" s="23"/>
      <c r="S45" s="27">
        <f t="shared" ref="S45:S51" si="5">+R45/E45</f>
        <v>0</v>
      </c>
    </row>
    <row r="46" spans="1:19" x14ac:dyDescent="0.3">
      <c r="A46" s="22" t="s">
        <v>38</v>
      </c>
      <c r="B46" s="22"/>
      <c r="C46" s="22" t="s">
        <v>45</v>
      </c>
      <c r="D46" s="22" t="s">
        <v>43</v>
      </c>
      <c r="E46" s="23">
        <v>604000</v>
      </c>
      <c r="F46" s="23"/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f>$R46-SUM($F46:L46)</f>
        <v>0</v>
      </c>
      <c r="N46" s="25"/>
      <c r="O46" s="26"/>
      <c r="P46" s="21"/>
      <c r="Q46" s="23"/>
      <c r="R46" s="23"/>
      <c r="S46" s="27">
        <f t="shared" si="5"/>
        <v>0</v>
      </c>
    </row>
    <row r="47" spans="1:19" x14ac:dyDescent="0.3">
      <c r="A47" s="22" t="s">
        <v>38</v>
      </c>
      <c r="B47" s="22"/>
      <c r="C47" s="22" t="s">
        <v>44</v>
      </c>
      <c r="D47" s="22" t="s">
        <v>43</v>
      </c>
      <c r="E47" s="23">
        <v>91000</v>
      </c>
      <c r="F47" s="23"/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f>$R47-SUM($F47:L47)</f>
        <v>0</v>
      </c>
      <c r="N47" s="25"/>
      <c r="O47" s="26"/>
      <c r="P47" s="21"/>
      <c r="Q47" s="23"/>
      <c r="R47" s="23"/>
      <c r="S47" s="27">
        <f t="shared" si="5"/>
        <v>0</v>
      </c>
    </row>
    <row r="48" spans="1:19" x14ac:dyDescent="0.3">
      <c r="A48" s="22" t="s">
        <v>38</v>
      </c>
      <c r="B48" s="22"/>
      <c r="C48" s="22" t="s">
        <v>42</v>
      </c>
      <c r="D48" s="22" t="s">
        <v>40</v>
      </c>
      <c r="E48" s="23">
        <v>898000</v>
      </c>
      <c r="F48" s="23"/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f>$R48-SUM($F48:L48)</f>
        <v>0</v>
      </c>
      <c r="N48" s="25"/>
      <c r="O48" s="26"/>
      <c r="P48" s="21"/>
      <c r="Q48" s="23"/>
      <c r="R48" s="23"/>
      <c r="S48" s="27">
        <f t="shared" si="5"/>
        <v>0</v>
      </c>
    </row>
    <row r="49" spans="1:19" x14ac:dyDescent="0.3">
      <c r="A49" s="22" t="s">
        <v>38</v>
      </c>
      <c r="B49" s="22"/>
      <c r="C49" s="22" t="s">
        <v>41</v>
      </c>
      <c r="D49" s="22" t="s">
        <v>40</v>
      </c>
      <c r="E49" s="23">
        <v>135000</v>
      </c>
      <c r="F49" s="23"/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f>$R49-SUM($F49:L49)</f>
        <v>0</v>
      </c>
      <c r="N49" s="25"/>
      <c r="O49" s="26"/>
      <c r="P49" s="21"/>
      <c r="Q49" s="23"/>
      <c r="R49" s="23"/>
      <c r="S49" s="27">
        <f t="shared" si="5"/>
        <v>0</v>
      </c>
    </row>
    <row r="50" spans="1:19" x14ac:dyDescent="0.3">
      <c r="A50" s="22" t="s">
        <v>38</v>
      </c>
      <c r="B50" s="22"/>
      <c r="C50" s="22" t="s">
        <v>39</v>
      </c>
      <c r="D50" s="22" t="s">
        <v>36</v>
      </c>
      <c r="E50" s="23">
        <v>3018000</v>
      </c>
      <c r="F50" s="23"/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f>$R50-SUM($F50:L50)</f>
        <v>0</v>
      </c>
      <c r="N50" s="25"/>
      <c r="O50" s="26"/>
      <c r="P50" s="21"/>
      <c r="Q50" s="23"/>
      <c r="R50" s="23"/>
      <c r="S50" s="27">
        <f t="shared" si="5"/>
        <v>0</v>
      </c>
    </row>
    <row r="51" spans="1:19" x14ac:dyDescent="0.3">
      <c r="A51" s="22" t="s">
        <v>38</v>
      </c>
      <c r="B51" s="22"/>
      <c r="C51" s="22" t="s">
        <v>37</v>
      </c>
      <c r="D51" s="22" t="s">
        <v>36</v>
      </c>
      <c r="E51" s="23">
        <v>453000</v>
      </c>
      <c r="F51" s="23"/>
      <c r="G51" s="23">
        <f>$R51-SUM($F51:F51)</f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f>$R51-SUM($F51:L51)</f>
        <v>0</v>
      </c>
      <c r="N51" s="25"/>
      <c r="O51" s="26"/>
      <c r="P51" s="21"/>
      <c r="Q51" s="23"/>
      <c r="R51" s="23"/>
      <c r="S51" s="27">
        <f t="shared" si="5"/>
        <v>0</v>
      </c>
    </row>
    <row r="52" spans="1:19" x14ac:dyDescent="0.3">
      <c r="A52" s="15"/>
      <c r="B52" s="15"/>
      <c r="C52" s="15"/>
      <c r="D52" s="15"/>
      <c r="E52" s="16"/>
      <c r="F52" s="16"/>
      <c r="G52" s="16"/>
      <c r="H52" s="16"/>
      <c r="I52" s="16"/>
      <c r="J52" s="16"/>
      <c r="K52" s="16"/>
      <c r="L52" s="16"/>
      <c r="M52" s="28"/>
      <c r="N52" s="28"/>
      <c r="O52" s="32"/>
      <c r="P52" s="32"/>
      <c r="Q52" s="16"/>
      <c r="R52" s="16"/>
      <c r="S52" s="30"/>
    </row>
    <row r="53" spans="1:19" x14ac:dyDescent="0.3">
      <c r="A53" s="15"/>
      <c r="B53" s="15"/>
      <c r="C53" s="15"/>
      <c r="D53" s="15"/>
      <c r="E53" s="16"/>
      <c r="F53" s="16"/>
      <c r="G53" s="16"/>
      <c r="H53" s="16"/>
      <c r="I53" s="16"/>
      <c r="J53" s="16"/>
      <c r="K53" s="16"/>
      <c r="L53" s="16"/>
      <c r="M53" s="28"/>
      <c r="N53" s="28"/>
      <c r="O53" s="32"/>
      <c r="P53" s="32"/>
      <c r="Q53" s="16"/>
      <c r="R53" s="16"/>
      <c r="S53" s="30"/>
    </row>
    <row r="54" spans="1:19" x14ac:dyDescent="0.3">
      <c r="A54" s="22"/>
      <c r="B54" s="66" t="s">
        <v>110</v>
      </c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5"/>
      <c r="N54" s="25"/>
      <c r="O54" s="26"/>
      <c r="P54" s="21"/>
      <c r="Q54" s="23"/>
      <c r="R54"/>
      <c r="S54" s="27"/>
    </row>
    <row r="55" spans="1:19" x14ac:dyDescent="0.3">
      <c r="A55" s="67" t="s">
        <v>111</v>
      </c>
      <c r="B55" s="22"/>
      <c r="C55" s="66" t="s">
        <v>119</v>
      </c>
      <c r="D55" s="78" t="s">
        <v>208</v>
      </c>
      <c r="E55" s="23">
        <v>7000000</v>
      </c>
      <c r="F55" s="23">
        <v>2060</v>
      </c>
      <c r="G55" s="23">
        <v>0</v>
      </c>
      <c r="H55" s="23">
        <v>0</v>
      </c>
      <c r="I55" s="23">
        <v>0</v>
      </c>
      <c r="J55" s="23">
        <v>0</v>
      </c>
      <c r="K55" s="23">
        <v>2142</v>
      </c>
      <c r="L55" s="23">
        <v>371251.1</v>
      </c>
      <c r="M55" s="23">
        <f>$R55-SUM($F55:L55)</f>
        <v>125017.68000000005</v>
      </c>
      <c r="N55" s="25"/>
      <c r="O55" s="26"/>
      <c r="P55" s="21"/>
      <c r="Q55" s="23"/>
      <c r="R55">
        <v>500470.78</v>
      </c>
      <c r="S55" s="27">
        <f t="shared" ref="S55:S60" si="6">+R55/E50</f>
        <v>0.16582862160371106</v>
      </c>
    </row>
    <row r="56" spans="1:19" x14ac:dyDescent="0.3">
      <c r="A56" s="67" t="s">
        <v>112</v>
      </c>
      <c r="B56" s="22"/>
      <c r="C56" s="66" t="s">
        <v>120</v>
      </c>
      <c r="D56" s="66" t="s">
        <v>127</v>
      </c>
      <c r="E56" s="23">
        <v>5000000</v>
      </c>
      <c r="F56" s="23"/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f>$R56-SUM($F56:L56)</f>
        <v>0</v>
      </c>
      <c r="N56" s="25"/>
      <c r="O56" s="26"/>
      <c r="P56" s="21"/>
      <c r="Q56" s="23"/>
      <c r="R56" s="23"/>
      <c r="S56" s="27">
        <f t="shared" si="6"/>
        <v>0</v>
      </c>
    </row>
    <row r="57" spans="1:19" x14ac:dyDescent="0.3">
      <c r="A57" s="67" t="s">
        <v>113</v>
      </c>
      <c r="B57" s="22"/>
      <c r="C57" s="66" t="s">
        <v>121</v>
      </c>
      <c r="D57" s="66" t="s">
        <v>128</v>
      </c>
      <c r="E57" s="23">
        <v>3000000</v>
      </c>
      <c r="F57" s="23"/>
      <c r="G57" s="23">
        <v>0</v>
      </c>
      <c r="H57" s="23">
        <v>0</v>
      </c>
      <c r="I57" s="23">
        <v>0</v>
      </c>
      <c r="J57" s="23">
        <v>0</v>
      </c>
      <c r="K57" s="23">
        <v>25</v>
      </c>
      <c r="L57" s="23">
        <v>0</v>
      </c>
      <c r="M57" s="23">
        <f>$R57-SUM($F57:L57)</f>
        <v>0</v>
      </c>
      <c r="N57" s="25"/>
      <c r="O57" s="26"/>
      <c r="P57" s="21"/>
      <c r="Q57" s="23"/>
      <c r="R57" s="23">
        <v>25</v>
      </c>
      <c r="S57" s="27">
        <f>+R57/E57</f>
        <v>8.3333333333333337E-6</v>
      </c>
    </row>
    <row r="58" spans="1:19" x14ac:dyDescent="0.3">
      <c r="A58" s="67" t="s">
        <v>114</v>
      </c>
      <c r="B58" s="22"/>
      <c r="C58" s="66" t="s">
        <v>122</v>
      </c>
      <c r="D58" s="66" t="s">
        <v>55</v>
      </c>
      <c r="E58" s="23">
        <v>8333000</v>
      </c>
      <c r="F58" s="23"/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f>$R58-SUM($F58:L58)</f>
        <v>0</v>
      </c>
      <c r="N58" s="25"/>
      <c r="O58" s="26"/>
      <c r="P58" s="21"/>
      <c r="Q58" s="23"/>
      <c r="R58" s="23"/>
      <c r="S58" s="27">
        <f>+R58/E58</f>
        <v>0</v>
      </c>
    </row>
    <row r="59" spans="1:19" x14ac:dyDescent="0.3">
      <c r="A59" s="67" t="s">
        <v>115</v>
      </c>
      <c r="B59" s="22"/>
      <c r="C59" s="66" t="s">
        <v>123</v>
      </c>
      <c r="D59" s="66" t="s">
        <v>129</v>
      </c>
      <c r="E59" s="23">
        <v>460000</v>
      </c>
      <c r="F59" s="23"/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f>$R59-SUM($F59:L59)</f>
        <v>0</v>
      </c>
      <c r="N59" s="25"/>
      <c r="O59" s="26"/>
      <c r="P59" s="21"/>
      <c r="Q59" s="23"/>
      <c r="R59" s="23"/>
      <c r="S59" s="27">
        <f>+R59/E59</f>
        <v>0</v>
      </c>
    </row>
    <row r="60" spans="1:19" x14ac:dyDescent="0.3">
      <c r="A60" s="67" t="s">
        <v>116</v>
      </c>
      <c r="B60" s="22"/>
      <c r="C60" s="66" t="s">
        <v>124</v>
      </c>
      <c r="D60" s="78" t="s">
        <v>209</v>
      </c>
      <c r="E60" s="23">
        <v>7353000</v>
      </c>
      <c r="F60" s="23"/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f>$R60-SUM($F60:L60)</f>
        <v>0</v>
      </c>
      <c r="N60" s="25"/>
      <c r="O60" s="26"/>
      <c r="P60" s="21"/>
      <c r="Q60" s="23"/>
      <c r="R60" s="23"/>
      <c r="S60" s="27">
        <f t="shared" si="6"/>
        <v>0</v>
      </c>
    </row>
    <row r="61" spans="1:19" x14ac:dyDescent="0.3">
      <c r="A61" s="67" t="s">
        <v>117</v>
      </c>
      <c r="B61" s="22"/>
      <c r="C61" s="66" t="s">
        <v>125</v>
      </c>
      <c r="D61" s="66" t="s">
        <v>130</v>
      </c>
      <c r="E61" s="23">
        <v>920000</v>
      </c>
      <c r="F61" s="23"/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f>$R61-SUM($F61:L61)</f>
        <v>0</v>
      </c>
      <c r="N61" s="25"/>
      <c r="O61" s="26"/>
      <c r="P61" s="21"/>
      <c r="Q61" s="23"/>
      <c r="R61" s="23"/>
      <c r="S61" s="27">
        <f>+R61/E56</f>
        <v>0</v>
      </c>
    </row>
    <row r="62" spans="1:19" x14ac:dyDescent="0.3">
      <c r="A62" s="67" t="s">
        <v>118</v>
      </c>
      <c r="B62" s="22"/>
      <c r="C62" s="66" t="s">
        <v>126</v>
      </c>
      <c r="D62" s="66" t="s">
        <v>131</v>
      </c>
      <c r="E62" s="23">
        <v>1267000</v>
      </c>
      <c r="F62" s="23">
        <v>6160</v>
      </c>
      <c r="G62" s="23">
        <v>1024</v>
      </c>
      <c r="H62" s="23">
        <v>105239</v>
      </c>
      <c r="I62" s="23">
        <v>211873.44</v>
      </c>
      <c r="J62" s="23">
        <v>175652.56</v>
      </c>
      <c r="K62" s="23">
        <v>277008.49</v>
      </c>
      <c r="L62" s="23">
        <v>148254.30000000005</v>
      </c>
      <c r="M62" s="23">
        <f>$R62-SUM($F62:L62)</f>
        <v>230890.27000000002</v>
      </c>
      <c r="N62" s="25"/>
      <c r="O62" s="26"/>
      <c r="P62" s="21"/>
      <c r="Q62" s="23"/>
      <c r="R62">
        <v>1156102.06</v>
      </c>
      <c r="S62" s="27">
        <f>+R62/E62</f>
        <v>0.91247202841357544</v>
      </c>
    </row>
    <row r="63" spans="1:19" x14ac:dyDescent="0.3">
      <c r="A63" s="15"/>
      <c r="B63" s="15"/>
      <c r="C63" s="15"/>
      <c r="D63" s="15"/>
      <c r="E63" s="16"/>
      <c r="F63" s="16"/>
      <c r="G63" s="16"/>
      <c r="H63" s="16"/>
      <c r="I63" s="16"/>
      <c r="J63" s="16"/>
      <c r="K63" s="16"/>
      <c r="L63" s="16"/>
      <c r="M63" s="28"/>
      <c r="N63" s="28"/>
      <c r="O63" s="32"/>
      <c r="P63" s="32"/>
      <c r="Q63" s="16"/>
      <c r="R63" s="16"/>
      <c r="S63" s="30"/>
    </row>
    <row r="64" spans="1:19" x14ac:dyDescent="0.3">
      <c r="A64" s="22" t="s">
        <v>34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</sheetData>
  <pageMargins left="0.25" right="0.25" top="0.25" bottom="0.25" header="0.05" footer="0.05"/>
  <pageSetup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>
    <row r="1" spans="1:1" x14ac:dyDescent="0.25">
      <c r="A1" t="str">
        <f ca="1">CELL("filename")</f>
        <v>R:\_Trade Programs\_Import Policies\05 Sugar Dairy TAA Restricted\Dairy\CIRCULAR\2023\[Dairy Import Circular August 2023.xlsx]Licensed Imports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Licensed Imports</vt:lpstr>
      <vt:lpstr>tabe</vt:lpstr>
      <vt:lpstr>Table 2 High Duty</vt:lpstr>
      <vt:lpstr>Table 3  Non-Licensed Imports</vt:lpstr>
      <vt:lpstr>Table 4 FTA Imports</vt:lpstr>
      <vt:lpstr>Sheet2</vt:lpstr>
      <vt:lpstr>'Licensed Imports'!Print_Area</vt:lpstr>
      <vt:lpstr>'Table 2 High Duty'!Print_Area</vt:lpstr>
      <vt:lpstr>'Table 3  Non-Licensed Imports'!Print_Area</vt:lpstr>
      <vt:lpstr>'Table 4 FTA Imports'!Print_Area</vt:lpstr>
      <vt:lpstr>'Licensed Imports'!Print_Titles</vt:lpstr>
      <vt:lpstr>'Table 2 High Duty'!Print_Titles</vt:lpstr>
      <vt:lpstr>'Table 3  Non-Licensed Imports'!Print_Titles</vt:lpstr>
      <vt:lpstr>'Table 4 FTA Imports'!Print_Titles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2017-10-17T16:58:49Z</dcterms:created>
  <dcterms:modified xsi:type="dcterms:W3CDTF">2023-09-08T16:57:08Z</dcterms:modified>
</cp:coreProperties>
</file>