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filterPrivacy="1"/>
  <xr:revisionPtr revIDLastSave="0" documentId="13_ncr:1_{63FCF4BD-B618-4AF4-8533-BA4FBE88FF9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Licensed Imports" sheetId="26" r:id="rId1"/>
    <sheet name="Table 2 High Duty-Not Available" sheetId="14" r:id="rId2"/>
    <sheet name="Table 3  Non-Licensed Imports" sheetId="7" r:id="rId3"/>
    <sheet name="Table 4 FTA Imports" sheetId="8" r:id="rId4"/>
    <sheet name="Sheet2" sheetId="11" state="hidden" r:id="rId5"/>
  </sheets>
  <externalReferences>
    <externalReference r:id="rId6"/>
  </externalReferences>
  <definedNames>
    <definedName name="CCCInv">#REF!</definedName>
    <definedName name="CertificateGains">#REF!</definedName>
    <definedName name="ComplyAcres">#REF!</definedName>
    <definedName name="ContractPaymentAcres">#REF!</definedName>
    <definedName name="CountercyclicalPaymentRate">#REF!</definedName>
    <definedName name="CountercyclicalPayments">#REF!</definedName>
    <definedName name="CountercyclicalPaymentYield">#REF!</definedName>
    <definedName name="CRPHistory">#REF!</definedName>
    <definedName name="CRPPayments">#REF!</definedName>
    <definedName name="DiffUnaccounted">#REF!</definedName>
    <definedName name="DirectCounterCyclicalPayments">#REF!</definedName>
    <definedName name="DirectPaymentRate">#REF!</definedName>
    <definedName name="DirectPayments">#REF!</definedName>
    <definedName name="DirectPaymentsExtract">[1]ExtractFileForDirect!#REF!</definedName>
    <definedName name="DirectPaymentYield">#REF!</definedName>
    <definedName name="Domestic">#REF!</definedName>
    <definedName name="Effective">#REF!</definedName>
    <definedName name="EV__LASTREFTIME__" hidden="1">38283.519537037</definedName>
    <definedName name="ExcelName13">#N/A</definedName>
    <definedName name="FarmValueOfProd">#REF!</definedName>
    <definedName name="FISCAL">#REF!</definedName>
    <definedName name="FixedDecoupledPayments">#REF!</definedName>
    <definedName name="FreeStocks">#REF!</definedName>
    <definedName name="HarvestedAcres">#REF!</definedName>
    <definedName name="HarvestedYield">#REF!</definedName>
    <definedName name="Hoja1_Query">#N/A</definedName>
    <definedName name="Imports">#REF!</definedName>
    <definedName name="LDPs">#REF!</definedName>
    <definedName name="LoanDeficiencyPayments">#REF!</definedName>
    <definedName name="LoanRate">#REF!</definedName>
    <definedName name="LoanRePaymntRate">#REF!</definedName>
    <definedName name="LoansCertGains">#REF!</definedName>
    <definedName name="LoansCertPurchasesCwt">#REF!</definedName>
    <definedName name="LoansCertPurchasesDoll">#REF!</definedName>
    <definedName name="LoansOutstanding">#REF!</definedName>
    <definedName name="LoansRepaidCYFY_2">#REF!</definedName>
    <definedName name="MarketingLoanWriteOffs">#REF!</definedName>
    <definedName name="Marketings">#REF!</definedName>
    <definedName name="MarketReturns">#REF!</definedName>
    <definedName name="MO_GoatsClipped">#REF!</definedName>
    <definedName name="MO_LDPs">#REF!</definedName>
    <definedName name="MO_LoanDeficiencyPayments">#REF!</definedName>
    <definedName name="MO_LoansMadeByCwt">#REF!</definedName>
    <definedName name="MO_LoansMadeByDoll">#REF!</definedName>
    <definedName name="MO_LoansRepaidByCwt">#REF!</definedName>
    <definedName name="MO_LoansRepaidByDoll">#REF!</definedName>
    <definedName name="MO_MarketingLoanWriteOffs">#REF!</definedName>
    <definedName name="MO_Marketings">#REF!</definedName>
    <definedName name="MO_MarketReturns">#REF!</definedName>
    <definedName name="MO_Yield">#REF!</definedName>
    <definedName name="MohairPayments">#REF!</definedName>
    <definedName name="new_table">#REF!</definedName>
    <definedName name="NumberGoatsClipped">#REF!</definedName>
    <definedName name="OldTable">#REF!</definedName>
    <definedName name="OTHER">#REF!</definedName>
    <definedName name="PlantedAcres">#REF!</definedName>
    <definedName name="price">#REF!</definedName>
    <definedName name="_xlnm.Print_Area" localSheetId="1">'Table 2 High Duty-Not Available'!$A$1:$O$178</definedName>
    <definedName name="_xlnm.Print_Area" localSheetId="2">'Table 3  Non-Licensed Imports'!$A$1:$S$41</definedName>
    <definedName name="_xlnm.Print_Area" localSheetId="3">'Table 4 FTA Imports'!$A$1:$S$72</definedName>
    <definedName name="_xlnm.Print_Area">#N/A</definedName>
    <definedName name="_xlnm.Print_Titles" localSheetId="1">'Table 2 High Duty-Not Available'!$1:$4</definedName>
    <definedName name="_xlnm.Print_Titles" localSheetId="2">'Table 3  Non-Licensed Imports'!$1:$4</definedName>
    <definedName name="_xlnm.Print_Titles" localSheetId="3">'Table 4 FTA Imports'!$1:$4</definedName>
    <definedName name="_xlnm.Print_Titles">#N/A</definedName>
    <definedName name="Production">#REF!</definedName>
    <definedName name="ProductionFlexibilityPayments">#REF!</definedName>
    <definedName name="SAP">#REF!</definedName>
    <definedName name="SupportPrice">#REF!</definedName>
    <definedName name="TargetPrice">#REF!</definedName>
    <definedName name="WO_BeginningStocks">#REF!</definedName>
    <definedName name="WO_DiffUnAccted">#REF!</definedName>
    <definedName name="WO_DomesticUse">#REF!</definedName>
    <definedName name="WO_Exports">#REF!</definedName>
    <definedName name="WO_FreeStocks">#REF!</definedName>
    <definedName name="WO_Imports">#REF!</definedName>
    <definedName name="WO_LDPs">#REF!</definedName>
    <definedName name="WO_LDPsPelts">#REF!</definedName>
    <definedName name="WO_LoanDeficiencyPayments">#REF!</definedName>
    <definedName name="WO_LoansMadeByCwt">#REF!</definedName>
    <definedName name="WO_LoansMadeByDoll">#REF!</definedName>
    <definedName name="WO_LoansRepaidByCwt">#REF!</definedName>
    <definedName name="WO_LoansRepaidByDoll">#REF!</definedName>
    <definedName name="WO_MarketingLoanWriteOffs">#REF!</definedName>
    <definedName name="WO_Marketings">#REF!</definedName>
    <definedName name="WO_MarketReturns">#REF!</definedName>
    <definedName name="WO_production">#REF!</definedName>
    <definedName name="WO_SheepShorn">#REF!</definedName>
    <definedName name="WO_ShornWool">#REF!</definedName>
    <definedName name="WO_StockSheep">#REF!</definedName>
    <definedName name="WO_Yield">#REF!</definedName>
    <definedName name="XLSIMSIM" hidden="1">{"Sim",1,"Output 1","MProd!$U$230","1","4","10,000","298503897"}</definedName>
    <definedName name="XLSIMSIM_sub_1" hidden="1">"={""Sim"",48,""Output 1"",""ShortTon!$AS$4"",""Output 2"",""ShortTon!$AS$5"",""Output 3"",""ShortTon!$AS$6"",""Output 4"",""ShortTon!$AS$7"",""Output 5"",""ShortTon!$AS$8"",""Output 6"",""ShortTon!$AS$9"",""Output 7"",""ShortTon!$AS$10"",""Output 8"""</definedName>
    <definedName name="XLSIMSIM_sub_2" hidden="1">",""ShortTon!$AS$11"",""Output 9"",""ShortTon!$AS$12"",""Output 10"",""ShortTon!$AS$13"",""Output 11"",""ShortTon!$AS$14"",""Output 12"",""ShortTon!$AS$15"",""Output 13"",""ShortTon!$AS$16"",""Output 14"",""ShortTon!$AS$17"",""Output 15"",""ShortTon!$"</definedName>
    <definedName name="XLSIMSIM_sub_3" hidden="1">"AS$18"",""Output 16"",""ShortTon!$AS$19"",""Output 17"",""ShortTon!$AS$20"",""Output 18"",""ShortTon!$AS$21"",""Output 19"",""ShortTon!$AS$22"",""Output 20"",""ShortTon!$AS$23"",""Output 21"",""ShortTon!$AS$24"",""Output 22"",""ShortTon!$AS$25"",""Ou"</definedName>
    <definedName name="XLSIMSIM_sub_4" hidden="1">"tput 23"",""ShortTon!$AS$26"",""Output 24"",""ShortTon!$AS$27"",""Output 25"",""ShortTon!$AS$28"",""Output 26"",""ShortTon!$AS$29"",""Output 27"",""ShortTon!$AS$30"",""Output 28"",""ShortTon!$AS$31"",""Output 29"",""ShortTon!$AS$32"",""Output 30"","""</definedName>
    <definedName name="XLSIMSIM_sub_5" hidden="1">"ShortTon!$AS$33"",""Output 31"",""ShortTon!$AS$34"",""Output 32"",""ShortTon!$AS$35"",""Output 33"",""ShortTon!$AS$36"",""Output 34"",""ShortTon!$AS$37"",""Output 35"",""ShortTon!$AS$38"",""Output 36"",""ShortTon!$AS$39"",""Output 37"",""ShortTon!$AS"</definedName>
    <definedName name="XLSIMSIM_sub_6" hidden="1">"$40"",""Output 38"",""ShortTon!$AS$41"",""Output 39"",""ShortTon!$AS$42"",""Output 40"",""ShortTon!$AS$43"",""Output 41"",""ShortTon!$AS$44"",""Output 42"",""ShortTon!$AS$45"",""Output 43"",""ShortTon!$AS$46"",""Output 44"",""ShortTon!$AS$47"",""Outp"</definedName>
    <definedName name="XLSIMSIM_sub_7" hidden="1">"ut 45"",""ShortTon!$AS$48"",""Output 46"",""ShortTon!$AS$49"",""Output 47"",""ShortTon!$AS$50"",""Output 48"",""ShortTon!$AS$51"",""2"",""3"",""2,000"",""298503897""}"</definedName>
    <definedName name="Yield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5" i="14" l="1"/>
  <c r="N176" i="14"/>
  <c r="N177" i="14"/>
  <c r="N174" i="14"/>
  <c r="N170" i="14"/>
  <c r="N171" i="14"/>
  <c r="N169" i="14"/>
  <c r="N163" i="14"/>
  <c r="N164" i="14"/>
  <c r="N165" i="14"/>
  <c r="N166" i="14"/>
  <c r="N162" i="14"/>
  <c r="N153" i="14"/>
  <c r="N154" i="14"/>
  <c r="N155" i="14"/>
  <c r="N156" i="14"/>
  <c r="N157" i="14"/>
  <c r="N158" i="14"/>
  <c r="N152" i="14"/>
  <c r="N140" i="14"/>
  <c r="N141" i="14"/>
  <c r="N142" i="14"/>
  <c r="N143" i="14"/>
  <c r="N144" i="14"/>
  <c r="N145" i="14"/>
  <c r="N146" i="14"/>
  <c r="N147" i="14"/>
  <c r="N148" i="14"/>
  <c r="N139" i="14"/>
  <c r="N134" i="14"/>
  <c r="N135" i="14"/>
  <c r="N136" i="14"/>
  <c r="N133" i="14"/>
  <c r="N119" i="14"/>
  <c r="N120" i="14"/>
  <c r="N121" i="14"/>
  <c r="N122" i="14"/>
  <c r="N123" i="14"/>
  <c r="N124" i="14"/>
  <c r="N125" i="14"/>
  <c r="N126" i="14"/>
  <c r="N127" i="14"/>
  <c r="N128" i="14"/>
  <c r="N129" i="14"/>
  <c r="N118" i="14"/>
  <c r="N117" i="14"/>
  <c r="N104" i="14"/>
  <c r="N105" i="14"/>
  <c r="N106" i="14"/>
  <c r="N107" i="14"/>
  <c r="N108" i="14"/>
  <c r="N109" i="14"/>
  <c r="N110" i="14"/>
  <c r="N111" i="14"/>
  <c r="N112" i="14"/>
  <c r="N113" i="14"/>
  <c r="N114" i="14"/>
  <c r="N103" i="14"/>
  <c r="N66" i="14"/>
  <c r="N67" i="14"/>
  <c r="N68" i="14"/>
  <c r="N69" i="14"/>
  <c r="N70" i="14"/>
  <c r="N71" i="14"/>
  <c r="N72" i="14"/>
  <c r="N73" i="14"/>
  <c r="N74" i="14"/>
  <c r="N75" i="14"/>
  <c r="N76" i="14"/>
  <c r="N77" i="14"/>
  <c r="N78" i="14"/>
  <c r="N79" i="14"/>
  <c r="N80" i="14"/>
  <c r="N81" i="14"/>
  <c r="N82" i="14"/>
  <c r="N83" i="14"/>
  <c r="N84" i="14"/>
  <c r="N85" i="14"/>
  <c r="N86" i="14"/>
  <c r="N87" i="14"/>
  <c r="N88" i="14"/>
  <c r="N89" i="14"/>
  <c r="N90" i="14"/>
  <c r="N91" i="14"/>
  <c r="N92" i="14"/>
  <c r="N93" i="14"/>
  <c r="N94" i="14"/>
  <c r="N95" i="14"/>
  <c r="N96" i="14"/>
  <c r="N97" i="14"/>
  <c r="N98" i="14"/>
  <c r="N99" i="14"/>
  <c r="N100" i="14"/>
  <c r="N65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49" i="14"/>
  <c r="N43" i="14" l="1"/>
  <c r="N44" i="14"/>
  <c r="N45" i="14"/>
  <c r="N46" i="14"/>
  <c r="N42" i="14"/>
  <c r="N41" i="14"/>
  <c r="N40" i="14"/>
  <c r="N39" i="14"/>
  <c r="N38" i="14"/>
  <c r="N37" i="14"/>
  <c r="N36" i="14"/>
  <c r="N35" i="14"/>
  <c r="N27" i="14"/>
  <c r="N28" i="14"/>
  <c r="N29" i="14"/>
  <c r="N30" i="14"/>
  <c r="N31" i="14"/>
  <c r="N32" i="14"/>
  <c r="N26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4" i="14"/>
  <c r="S53" i="8" l="1"/>
  <c r="Q52" i="8"/>
  <c r="P71" i="8" l="1"/>
  <c r="Q62" i="8"/>
  <c r="Q59" i="8"/>
  <c r="Q58" i="8"/>
  <c r="Q57" i="8"/>
  <c r="Q51" i="8"/>
  <c r="Q50" i="8"/>
  <c r="Q69" i="8" l="1"/>
  <c r="Q68" i="8"/>
  <c r="Q67" i="8"/>
  <c r="Q66" i="8"/>
  <c r="Q64" i="8"/>
  <c r="Q63" i="8"/>
  <c r="Q43" i="8"/>
  <c r="Q42" i="8"/>
  <c r="Q41" i="8"/>
  <c r="Q40" i="8"/>
  <c r="Q37" i="8"/>
  <c r="Q35" i="8"/>
  <c r="Q34" i="8"/>
  <c r="Q33" i="8"/>
  <c r="Q32" i="8"/>
  <c r="Q31" i="8"/>
  <c r="Q30" i="8"/>
  <c r="Q29" i="8"/>
  <c r="Q27" i="8"/>
  <c r="Q26" i="8"/>
  <c r="Q25" i="8"/>
  <c r="Q24" i="8"/>
  <c r="Q23" i="8"/>
  <c r="Q22" i="8"/>
  <c r="Q17" i="8"/>
  <c r="Q16" i="8"/>
  <c r="Q14" i="8"/>
  <c r="Q12" i="8"/>
  <c r="Q10" i="8"/>
  <c r="Q9" i="8"/>
  <c r="Q7" i="8"/>
  <c r="Q6" i="8"/>
  <c r="Q5" i="8"/>
  <c r="Q4" i="8"/>
  <c r="Q3" i="8"/>
  <c r="Q24" i="7"/>
  <c r="Q23" i="7"/>
  <c r="Q22" i="7"/>
  <c r="Q21" i="7"/>
  <c r="Q20" i="7"/>
  <c r="Q19" i="7"/>
  <c r="Q18" i="7"/>
  <c r="Q17" i="7"/>
  <c r="Q16" i="7"/>
  <c r="Q15" i="7"/>
  <c r="Q5" i="7"/>
  <c r="Q12" i="7"/>
  <c r="Q11" i="7"/>
  <c r="Q10" i="7"/>
  <c r="Q9" i="7"/>
  <c r="Q8" i="7"/>
  <c r="Q7" i="7"/>
  <c r="Q27" i="7"/>
  <c r="Q39" i="7"/>
  <c r="Q38" i="7"/>
  <c r="Q37" i="7"/>
  <c r="Q36" i="7"/>
  <c r="Q35" i="7"/>
  <c r="Q34" i="7"/>
  <c r="Q33" i="7"/>
  <c r="Q32" i="7"/>
  <c r="Q31" i="7"/>
  <c r="Q30" i="7"/>
  <c r="Q29" i="7"/>
  <c r="S8" i="7" l="1"/>
  <c r="Q38" i="8"/>
  <c r="Q36" i="8"/>
  <c r="Q28" i="8"/>
  <c r="Q15" i="8"/>
  <c r="Q13" i="8"/>
  <c r="Q11" i="8"/>
  <c r="Q8" i="8"/>
  <c r="S57" i="8" l="1"/>
  <c r="S56" i="8"/>
  <c r="S43" i="8"/>
  <c r="S42" i="8"/>
  <c r="S32" i="7" l="1"/>
  <c r="S27" i="7"/>
  <c r="S10" i="7"/>
  <c r="S71" i="8" l="1"/>
  <c r="S50" i="8"/>
  <c r="S13" i="8" l="1"/>
  <c r="S12" i="8"/>
  <c r="S11" i="8"/>
  <c r="S16" i="8"/>
  <c r="S17" i="8"/>
  <c r="S18" i="8"/>
  <c r="S15" i="8"/>
  <c r="S20" i="8"/>
  <c r="S28" i="8"/>
  <c r="S27" i="8"/>
  <c r="S26" i="8"/>
  <c r="S25" i="8"/>
  <c r="S24" i="8"/>
  <c r="S23" i="8"/>
  <c r="S22" i="8"/>
  <c r="S21" i="8"/>
  <c r="S10" i="8" l="1"/>
  <c r="S9" i="8"/>
  <c r="S8" i="8"/>
  <c r="S7" i="8"/>
  <c r="S6" i="8"/>
  <c r="S5" i="8"/>
  <c r="S4" i="8"/>
  <c r="S3" i="8"/>
  <c r="S38" i="8" l="1"/>
  <c r="S58" i="8"/>
  <c r="S59" i="8"/>
  <c r="S34" i="7"/>
  <c r="S18" i="7"/>
  <c r="S41" i="8" l="1"/>
  <c r="S40" i="8"/>
  <c r="S37" i="8"/>
  <c r="S36" i="8"/>
  <c r="S14" i="8"/>
  <c r="S39" i="7" l="1"/>
  <c r="S30" i="7"/>
  <c r="S24" i="7"/>
  <c r="S23" i="7"/>
  <c r="S17" i="7"/>
  <c r="S15" i="7"/>
  <c r="S12" i="7"/>
  <c r="S5" i="7"/>
  <c r="E25" i="7" l="1"/>
  <c r="E13" i="7"/>
  <c r="E40" i="7" l="1"/>
  <c r="A40" i="7"/>
  <c r="B40" i="7"/>
  <c r="B28" i="7"/>
  <c r="E28" i="7"/>
  <c r="C13" i="7"/>
  <c r="B13" i="7"/>
  <c r="A1" i="11" l="1"/>
  <c r="E6" i="7" l="1"/>
  <c r="S39" i="8"/>
</calcChain>
</file>

<file path=xl/sharedStrings.xml><?xml version="1.0" encoding="utf-8"?>
<sst xmlns="http://schemas.openxmlformats.org/spreadsheetml/2006/main" count="835" uniqueCount="273">
  <si>
    <t>Source:  US Customs and Border Protection, Weekly Commodity Status Report</t>
  </si>
  <si>
    <t>WTO</t>
  </si>
  <si>
    <t>02</t>
  </si>
  <si>
    <t>NEW ZEALAND</t>
  </si>
  <si>
    <t>AUSTRALIA</t>
  </si>
  <si>
    <t>Ice Cream</t>
  </si>
  <si>
    <t>05</t>
  </si>
  <si>
    <t>21</t>
  </si>
  <si>
    <t>NETHERLANDS</t>
  </si>
  <si>
    <t>JAMAICA</t>
  </si>
  <si>
    <t>DENMARK</t>
  </si>
  <si>
    <t>BELGIUM</t>
  </si>
  <si>
    <t>19</t>
  </si>
  <si>
    <t>Infant Formula</t>
  </si>
  <si>
    <t>18</t>
  </si>
  <si>
    <t>CANADA</t>
  </si>
  <si>
    <t>Canadian Cheddar Cheese</t>
  </si>
  <si>
    <t>04</t>
  </si>
  <si>
    <t>Dried Cream Dried Milk Dried Whey</t>
  </si>
  <si>
    <t>12</t>
  </si>
  <si>
    <t>Milk and Cream Condensed or Evaporated</t>
  </si>
  <si>
    <t>11</t>
  </si>
  <si>
    <t>ANY</t>
  </si>
  <si>
    <t>Dairy Products</t>
  </si>
  <si>
    <t>10</t>
  </si>
  <si>
    <t>Dried Milk and Dried Cream</t>
  </si>
  <si>
    <t>09</t>
  </si>
  <si>
    <t>Milk and Cream</t>
  </si>
  <si>
    <t>Total Imports</t>
  </si>
  <si>
    <t>TRQ Quantity</t>
  </si>
  <si>
    <t>Quota/License Country Name</t>
  </si>
  <si>
    <t>Quota/License Commodity Description</t>
  </si>
  <si>
    <t>NOTE Number</t>
  </si>
  <si>
    <t>HTS Chapter</t>
  </si>
  <si>
    <t>Source:  US Customs and Border Protection</t>
  </si>
  <si>
    <t>992004</t>
  </si>
  <si>
    <t>PANAMA</t>
  </si>
  <si>
    <t>Dairy Dried Milk</t>
  </si>
  <si>
    <t>7B</t>
  </si>
  <si>
    <t>991904</t>
  </si>
  <si>
    <t>7A</t>
  </si>
  <si>
    <t>Dairy Butter</t>
  </si>
  <si>
    <t>6B</t>
  </si>
  <si>
    <t>6A</t>
  </si>
  <si>
    <t>Dairy Milk Cream Fluid Frozen</t>
  </si>
  <si>
    <t>5B</t>
  </si>
  <si>
    <t>5A</t>
  </si>
  <si>
    <t>Dairy Milk Cream</t>
  </si>
  <si>
    <t>4B</t>
  </si>
  <si>
    <t>4A</t>
  </si>
  <si>
    <t>COLOMBIA</t>
  </si>
  <si>
    <t>08</t>
  </si>
  <si>
    <t>991821</t>
  </si>
  <si>
    <t>07</t>
  </si>
  <si>
    <t>991804</t>
  </si>
  <si>
    <t>06</t>
  </si>
  <si>
    <t>Dairy Milk Cream 6% Butterfat</t>
  </si>
  <si>
    <t>PERU</t>
  </si>
  <si>
    <t>Cheese</t>
  </si>
  <si>
    <t>991704</t>
  </si>
  <si>
    <t>Cheese 2</t>
  </si>
  <si>
    <t>Condensed/Evap Milk 2</t>
  </si>
  <si>
    <t>3B</t>
  </si>
  <si>
    <t>Condensed/Evap Milk</t>
  </si>
  <si>
    <t>3A</t>
  </si>
  <si>
    <t>Other Dairy Products</t>
  </si>
  <si>
    <t>Butter</t>
  </si>
  <si>
    <t>NICARAGUA</t>
  </si>
  <si>
    <t>14</t>
  </si>
  <si>
    <t>991521</t>
  </si>
  <si>
    <t>HONDURAS</t>
  </si>
  <si>
    <t>GUATEMALA</t>
  </si>
  <si>
    <t>EL SALVADOR</t>
  </si>
  <si>
    <t>DOMINICAN REPUBLIC</t>
  </si>
  <si>
    <t>COSTA RICA</t>
  </si>
  <si>
    <t>1B</t>
  </si>
  <si>
    <t>991504</t>
  </si>
  <si>
    <t>Other Dairy</t>
  </si>
  <si>
    <t>Dried Milk Cream</t>
  </si>
  <si>
    <t>Fresh Milk</t>
  </si>
  <si>
    <t>Swiss-Type Cheese</t>
  </si>
  <si>
    <t>15</t>
  </si>
  <si>
    <t>991304</t>
  </si>
  <si>
    <t>Goya Cheese</t>
  </si>
  <si>
    <t>American Cheese</t>
  </si>
  <si>
    <t>13</t>
  </si>
  <si>
    <t>Cheddar Cheese</t>
  </si>
  <si>
    <t>European-Type Cheese</t>
  </si>
  <si>
    <t>Other Cheese</t>
  </si>
  <si>
    <t>Condensed Milk</t>
  </si>
  <si>
    <t>Other Milk Powders</t>
  </si>
  <si>
    <t>Non-fat Dried Milk</t>
  </si>
  <si>
    <t>Creams Ice Cream</t>
  </si>
  <si>
    <t>ISRAEL</t>
  </si>
  <si>
    <t>990821</t>
  </si>
  <si>
    <t>990804</t>
  </si>
  <si>
    <t>Dried Milk</t>
  </si>
  <si>
    <t>Dec</t>
  </si>
  <si>
    <t>Oct</t>
  </si>
  <si>
    <t>Australia Condensed</t>
  </si>
  <si>
    <t>Canada Condensed</t>
  </si>
  <si>
    <t>Canada Evaporated</t>
  </si>
  <si>
    <t>Canada Other Condensed</t>
  </si>
  <si>
    <t>Germany Evaporated</t>
  </si>
  <si>
    <t>Denmark Condensed</t>
  </si>
  <si>
    <t>Denmark Evaporated</t>
  </si>
  <si>
    <t>Netherlands Condensed</t>
  </si>
  <si>
    <t>Netherlands Evaporated</t>
  </si>
  <si>
    <t>Quota/License         Country Name</t>
  </si>
  <si>
    <t>Total</t>
  </si>
  <si>
    <t>Butter Fresh or Sour Cream</t>
  </si>
  <si>
    <t>Cheese Substitutes</t>
  </si>
  <si>
    <t>Percent fill</t>
  </si>
  <si>
    <t>Percent Fill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</si>
  <si>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</si>
  <si>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</si>
  <si>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</si>
  <si>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</si>
  <si>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</si>
  <si>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</si>
  <si>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</si>
  <si>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</si>
  <si>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</si>
  <si>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Belgium &amp; Denmark aggregated</t>
  </si>
  <si>
    <t>Table 4:   Imports of Dairy Products Under Tariff-rate Quotas in Free Trade Agreements, Monthly, 2021 (Kgs)</t>
  </si>
  <si>
    <t>Table 3:  Imports Under U.S. WTO Dairy Import Tariff-rate Quotas, not subject to Licensing Requirements (first-come, first-served), Monthly, 2021 ( Kgs)</t>
  </si>
  <si>
    <t>KOREA REPUBLIC</t>
  </si>
  <si>
    <t>FT</t>
  </si>
  <si>
    <t>DAIRY Gen Note 13 Subchapter XXUSN</t>
  </si>
  <si>
    <t>Table 2:  High Duty Imports 2021</t>
  </si>
  <si>
    <t>Items</t>
  </si>
  <si>
    <t>JAN</t>
  </si>
  <si>
    <t>04_06,  Butter</t>
  </si>
  <si>
    <t>Brazil</t>
  </si>
  <si>
    <t>France</t>
  </si>
  <si>
    <t>Germany</t>
  </si>
  <si>
    <t>Greece</t>
  </si>
  <si>
    <t>India</t>
  </si>
  <si>
    <t>Ireland</t>
  </si>
  <si>
    <t>Italy</t>
  </si>
  <si>
    <t>Lithuania</t>
  </si>
  <si>
    <t>Netherlands</t>
  </si>
  <si>
    <t>New Zealand</t>
  </si>
  <si>
    <t>Poland</t>
  </si>
  <si>
    <t>Russia</t>
  </si>
  <si>
    <t>Turkey</t>
  </si>
  <si>
    <t>Ukraine</t>
  </si>
  <si>
    <t>United Kingdom</t>
  </si>
  <si>
    <t>04_07,  Dried Skim Milk</t>
  </si>
  <si>
    <t>04_08,  Dried Whole Milk</t>
  </si>
  <si>
    <t>Denmark</t>
  </si>
  <si>
    <t>Mexico</t>
  </si>
  <si>
    <t>04_14,  Butter Substitutes/Butteroil</t>
  </si>
  <si>
    <t>Bangladesh</t>
  </si>
  <si>
    <t>Fiji</t>
  </si>
  <si>
    <t>Pakistan</t>
  </si>
  <si>
    <t>04_16,  Other cheese, NSPF</t>
  </si>
  <si>
    <t>Bosnia-Hercegov</t>
  </si>
  <si>
    <t>Canada</t>
  </si>
  <si>
    <t>Cyprus</t>
  </si>
  <si>
    <t>Egypt</t>
  </si>
  <si>
    <t>Japan</t>
  </si>
  <si>
    <t>Spain</t>
  </si>
  <si>
    <t>Sweden</t>
  </si>
  <si>
    <t>Switzerland</t>
  </si>
  <si>
    <t>04_17,  Blue-Mold cheese</t>
  </si>
  <si>
    <t>04_18,  Cheddar cheese</t>
  </si>
  <si>
    <t>Jordan</t>
  </si>
  <si>
    <t>04_19,  American-type cheese</t>
  </si>
  <si>
    <t>04_20,  Edam and Gouda cheese</t>
  </si>
  <si>
    <t>Belgium</t>
  </si>
  <si>
    <t>04_21,  Italian type cow's milk cheese</t>
  </si>
  <si>
    <t>04_22,  Gruyere process cheese</t>
  </si>
  <si>
    <t>04_25,  Swiss or Emmentaler cheese</t>
  </si>
  <si>
    <t xml:space="preserve">   Ireland</t>
  </si>
  <si>
    <t>United Arab Em</t>
  </si>
  <si>
    <r>
      <t xml:space="preserve">  </t>
    </r>
    <r>
      <rPr>
        <sz val="10"/>
        <color theme="1"/>
        <rFont val="Arial"/>
        <family val="2"/>
        <scheme val="major"/>
      </rPr>
      <t xml:space="preserve"> Albania</t>
    </r>
  </si>
  <si>
    <r>
      <t xml:space="preserve">  </t>
    </r>
    <r>
      <rPr>
        <sz val="10"/>
        <color theme="1"/>
        <rFont val="Arial"/>
        <family val="2"/>
        <scheme val="major"/>
      </rPr>
      <t xml:space="preserve"> Australia</t>
    </r>
  </si>
  <si>
    <t xml:space="preserve">   Austria</t>
  </si>
  <si>
    <t>Portugal</t>
  </si>
  <si>
    <t>South Korea</t>
  </si>
  <si>
    <t>Phillippines</t>
  </si>
  <si>
    <t>FEB</t>
  </si>
  <si>
    <t>Bulgaria</t>
  </si>
  <si>
    <t>Syria</t>
  </si>
  <si>
    <t>Croatia</t>
  </si>
  <si>
    <r>
      <t xml:space="preserve">  </t>
    </r>
    <r>
      <rPr>
        <sz val="11"/>
        <color theme="1"/>
        <rFont val="Times New Roman"/>
        <family val="1"/>
        <scheme val="minor"/>
      </rPr>
      <t xml:space="preserve"> Belgium</t>
    </r>
  </si>
  <si>
    <t>Dominican Rep</t>
  </si>
  <si>
    <r>
      <t xml:space="preserve">   </t>
    </r>
    <r>
      <rPr>
        <sz val="11"/>
        <color theme="1"/>
        <rFont val="Times New Roman"/>
        <family val="1"/>
        <scheme val="minor"/>
      </rPr>
      <t>China</t>
    </r>
  </si>
  <si>
    <t>Finland</t>
  </si>
  <si>
    <t>Iceland</t>
  </si>
  <si>
    <t>Lebanon</t>
  </si>
  <si>
    <t>Jamaica</t>
  </si>
  <si>
    <t>MAR</t>
  </si>
  <si>
    <t>APR</t>
  </si>
  <si>
    <t>MAY</t>
  </si>
  <si>
    <t>JUN</t>
  </si>
  <si>
    <t>Philippines</t>
  </si>
  <si>
    <t xml:space="preserve">   Germany</t>
  </si>
  <si>
    <t>Nigeria</t>
  </si>
  <si>
    <t>Kenya</t>
  </si>
  <si>
    <t xml:space="preserve">   Argentina</t>
  </si>
  <si>
    <t>Estonia</t>
  </si>
  <si>
    <t>Latvia</t>
  </si>
  <si>
    <t>Morocco</t>
  </si>
  <si>
    <t>Nicaragua</t>
  </si>
  <si>
    <t>Netherland</t>
  </si>
  <si>
    <t>Hungary</t>
  </si>
  <si>
    <t>04 23, Low-fat cheese</t>
  </si>
  <si>
    <t>USDA Dairy Import License Circular for 2021</t>
  </si>
  <si>
    <t>Commodity/Note</t>
  </si>
  <si>
    <t>Country Name</t>
  </si>
  <si>
    <t>TRQ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</si>
  <si>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</si>
  <si>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</si>
  <si>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</si>
  <si>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</si>
  <si>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</si>
  <si>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</si>
  <si>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</si>
  <si>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</si>
  <si>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Non-Cheese</t>
  </si>
  <si>
    <t>Butter (Note 6,G)</t>
  </si>
  <si>
    <t>Any Country</t>
  </si>
  <si>
    <t>Belarus</t>
  </si>
  <si>
    <t>European Union</t>
  </si>
  <si>
    <t>Other Country</t>
  </si>
  <si>
    <t>Specific Country</t>
  </si>
  <si>
    <t>Dried Skim Milk (Note 7,K)</t>
  </si>
  <si>
    <t>Australia</t>
  </si>
  <si>
    <t>Dried Whole Milk (Note 8,H)</t>
  </si>
  <si>
    <t>Dried ButterMilk/Whey (Note 12,M)</t>
  </si>
  <si>
    <t>Butter Substitutes Containing Over 45 Percent of Butterfat and/or Butter Oil (Note 14,SU)</t>
  </si>
  <si>
    <t>Cheese and Substitutes for Cheese (Note 16,OT)</t>
  </si>
  <si>
    <t>Armenia</t>
  </si>
  <si>
    <t>Austria</t>
  </si>
  <si>
    <t>Czech Republic</t>
  </si>
  <si>
    <t>Romania</t>
  </si>
  <si>
    <t>Slovakia</t>
  </si>
  <si>
    <t>Ecuador</t>
  </si>
  <si>
    <t>Argentina</t>
  </si>
  <si>
    <t>Costa Rica</t>
  </si>
  <si>
    <t>Israel</t>
  </si>
  <si>
    <t>Norway</t>
  </si>
  <si>
    <t>Uruguay</t>
  </si>
  <si>
    <t>Blue-Mold Cheese (Note 17,B)</t>
  </si>
  <si>
    <t>Chile</t>
  </si>
  <si>
    <t>Cheddar Cheese (Note 18,C)</t>
  </si>
  <si>
    <t>American-Type Cheese (Note 19,A)</t>
  </si>
  <si>
    <t>Edam and Gouda Cheese (Note 20,E)</t>
  </si>
  <si>
    <t>Italian-Type Cheeses (Note 21,D)</t>
  </si>
  <si>
    <t>Swiss or Emmenthaler Cheese (Note 22,GR)</t>
  </si>
  <si>
    <t>Lowfat Cheese (Note 23,LF)</t>
  </si>
  <si>
    <t>Swiss or Emmenthaler Cheese With Eye Formation (Note 25,SW)</t>
  </si>
  <si>
    <t>Grand Total (Cheese and Non Cheese)</t>
  </si>
  <si>
    <t>JULY</t>
  </si>
  <si>
    <t>AUG</t>
  </si>
  <si>
    <t xml:space="preserve">   China</t>
  </si>
  <si>
    <t>Thailand</t>
  </si>
  <si>
    <t>October</t>
  </si>
  <si>
    <t>Ontario</t>
  </si>
  <si>
    <t>British Columbia</t>
  </si>
  <si>
    <t>SEPT</t>
  </si>
  <si>
    <t>Nov</t>
  </si>
  <si>
    <t>November</t>
  </si>
  <si>
    <t>December</t>
  </si>
  <si>
    <t>Malaysia</t>
  </si>
  <si>
    <t>Grand</t>
  </si>
  <si>
    <t>OCT</t>
  </si>
  <si>
    <t>NOV</t>
  </si>
  <si>
    <t>TOTAL</t>
  </si>
  <si>
    <t>DEC</t>
  </si>
  <si>
    <t xml:space="preserve">  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</si>
</sst>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.00"/>
  </numFmts>
  <fonts count="35" x14ac:knownFonts="1">
    <font>
      <sz val="10"/>
      <name val="Arial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name val="Times New Roman"/>
      <family val="2"/>
      <scheme val="minor"/>
    </font>
    <font>
      <sz val="10"/>
      <color theme="1"/>
      <name val="Times New Roman"/>
      <family val="1"/>
      <scheme val="minor"/>
    </font>
    <font>
      <b/>
      <sz val="11"/>
      <color theme="1"/>
      <name val="Times New Roman"/>
      <family val="2"/>
      <scheme val="minor"/>
    </font>
    <font>
      <sz val="10"/>
      <color theme="1"/>
      <name val="Arial"/>
      <family val="2"/>
      <scheme val="major"/>
    </font>
    <font>
      <sz val="11"/>
      <color theme="1"/>
      <name val="Times New Roman"/>
      <family val="1"/>
      <scheme val="minor"/>
    </font>
    <font>
      <sz val="14"/>
      <color theme="1"/>
      <name val="Times New Roman"/>
      <family val="2"/>
      <scheme val="minor"/>
    </font>
    <font>
      <sz val="14"/>
      <name val="Arial"/>
      <family val="2"/>
    </font>
    <font>
      <b/>
      <sz val="18"/>
      <color rgb="FF4682B4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5EBF6"/>
        <bgColor indexed="64"/>
      </patternFill>
    </fill>
    <fill>
      <patternFill patternType="solid">
        <fgColor rgb="FFB5D6FA"/>
        <bgColor indexed="64"/>
      </patternFill>
    </fill>
    <fill>
      <patternFill patternType="solid">
        <fgColor rgb="FFD6EAFF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rgb="FFBBBBBB"/>
      </left>
      <right/>
      <top style="medium">
        <color rgb="FFBBBBBB"/>
      </top>
      <bottom/>
      <diagonal/>
    </border>
    <border>
      <left/>
      <right/>
      <top style="medium">
        <color rgb="FFBBBBBB"/>
      </top>
      <bottom/>
      <diagonal/>
    </border>
    <border>
      <left/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/>
      <top/>
      <bottom style="medium">
        <color rgb="FFBBBBBB"/>
      </bottom>
      <diagonal/>
    </border>
    <border>
      <left/>
      <right/>
      <top/>
      <bottom style="medium">
        <color rgb="FFBBBBBB"/>
      </bottom>
      <diagonal/>
    </border>
    <border>
      <left/>
      <right style="medium">
        <color rgb="FFBBBBBB"/>
      </right>
      <top/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/>
      <diagonal/>
    </border>
    <border>
      <left style="medium">
        <color rgb="FFBBBBBB"/>
      </left>
      <right style="medium">
        <color rgb="FFBBBBBB"/>
      </right>
      <top/>
      <bottom style="medium">
        <color rgb="FFBBBBBB"/>
      </bottom>
      <diagonal/>
    </border>
    <border>
      <left style="medium">
        <color rgb="FFBBBBBB"/>
      </left>
      <right style="medium">
        <color rgb="FFBBBBBB"/>
      </right>
      <top style="medium">
        <color rgb="FFBBBBBB"/>
      </top>
      <bottom style="medium">
        <color rgb="FFBBBBBB"/>
      </bottom>
      <diagonal/>
    </border>
    <border>
      <left style="medium">
        <color rgb="FFBBBBBB"/>
      </left>
      <right/>
      <top style="medium">
        <color rgb="FFBBBBBB"/>
      </top>
      <bottom style="medium">
        <color rgb="FFBBBBBB"/>
      </bottom>
      <diagonal/>
    </border>
    <border>
      <left/>
      <right style="medium">
        <color rgb="FFBBBBBB"/>
      </right>
      <top style="medium">
        <color rgb="FFBBBBBB"/>
      </top>
      <bottom style="medium">
        <color rgb="FFBBBBBB"/>
      </bottom>
      <diagonal/>
    </border>
  </borders>
  <cellStyleXfs count="376">
    <xf numFmtId="0" fontId="0" fillId="0" borderId="0"/>
    <xf numFmtId="0" fontId="16" fillId="0" borderId="0"/>
    <xf numFmtId="0" fontId="14" fillId="0" borderId="0"/>
    <xf numFmtId="43" fontId="14" fillId="0" borderId="0" applyFon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19" fillId="0" borderId="0">
      <protection locked="0"/>
    </xf>
    <xf numFmtId="165" fontId="19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3" borderId="1" applyNumberFormat="0" applyFont="0" applyAlignment="0" applyProtection="0"/>
    <xf numFmtId="0" fontId="14" fillId="3" borderId="1" applyNumberFormat="0" applyFont="0" applyAlignment="0" applyProtection="0"/>
    <xf numFmtId="0" fontId="14" fillId="3" borderId="1" applyNumberFormat="0" applyFont="0" applyAlignment="0" applyProtection="0"/>
    <xf numFmtId="0" fontId="14" fillId="3" borderId="1" applyNumberFormat="0" applyFont="0" applyAlignment="0" applyProtection="0"/>
    <xf numFmtId="0" fontId="14" fillId="3" borderId="1" applyNumberFormat="0" applyFont="0" applyAlignment="0" applyProtection="0"/>
    <xf numFmtId="0" fontId="14" fillId="3" borderId="1" applyNumberFormat="0" applyFont="0" applyAlignment="0" applyProtection="0"/>
    <xf numFmtId="0" fontId="14" fillId="3" borderId="1" applyNumberFormat="0" applyFont="0" applyAlignment="0" applyProtection="0"/>
    <xf numFmtId="0" fontId="14" fillId="3" borderId="1" applyNumberFormat="0" applyFont="0" applyAlignment="0" applyProtection="0"/>
    <xf numFmtId="0" fontId="14" fillId="3" borderId="1" applyNumberFormat="0" applyFont="0" applyAlignment="0" applyProtection="0"/>
    <xf numFmtId="0" fontId="14" fillId="3" borderId="1" applyNumberFormat="0" applyFont="0" applyAlignment="0" applyProtection="0"/>
    <xf numFmtId="0" fontId="14" fillId="3" borderId="1" applyNumberFormat="0" applyFont="0" applyAlignment="0" applyProtection="0"/>
    <xf numFmtId="0" fontId="14" fillId="3" borderId="1" applyNumberFormat="0" applyFont="0" applyAlignment="0" applyProtection="0"/>
    <xf numFmtId="0" fontId="14" fillId="3" borderId="1" applyNumberFormat="0" applyFont="0" applyAlignment="0" applyProtection="0"/>
    <xf numFmtId="0" fontId="14" fillId="3" borderId="1" applyNumberFormat="0" applyFont="0" applyAlignment="0" applyProtection="0"/>
    <xf numFmtId="0" fontId="14" fillId="3" borderId="1" applyNumberFormat="0" applyFont="0" applyAlignment="0" applyProtection="0"/>
    <xf numFmtId="0" fontId="14" fillId="3" borderId="1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33">
    <xf numFmtId="0" fontId="0" fillId="0" borderId="0" xfId="0"/>
    <xf numFmtId="0" fontId="14" fillId="0" borderId="0" xfId="2"/>
    <xf numFmtId="164" fontId="14" fillId="0" borderId="0" xfId="3" applyNumberFormat="1" applyFont="1"/>
    <xf numFmtId="0" fontId="14" fillId="0" borderId="0" xfId="2" applyAlignment="1">
      <alignment horizontal="right"/>
    </xf>
    <xf numFmtId="0" fontId="14" fillId="0" borderId="0" xfId="2" applyAlignment="1">
      <alignment wrapText="1"/>
    </xf>
    <xf numFmtId="164" fontId="14" fillId="0" borderId="0" xfId="3" applyNumberFormat="1" applyFont="1" applyBorder="1" applyAlignment="1">
      <alignment wrapText="1"/>
    </xf>
    <xf numFmtId="164" fontId="14" fillId="0" borderId="3" xfId="2" applyNumberFormat="1" applyBorder="1" applyAlignment="1">
      <alignment wrapText="1"/>
    </xf>
    <xf numFmtId="164" fontId="14" fillId="0" borderId="0" xfId="2" applyNumberFormat="1" applyBorder="1"/>
    <xf numFmtId="0" fontId="14" fillId="0" borderId="0" xfId="2" applyBorder="1"/>
    <xf numFmtId="0" fontId="14" fillId="0" borderId="0" xfId="2" applyFill="1"/>
    <xf numFmtId="164" fontId="14" fillId="0" borderId="0" xfId="3" applyNumberFormat="1" applyFont="1" applyFill="1"/>
    <xf numFmtId="0" fontId="11" fillId="0" borderId="0" xfId="246" applyFont="1"/>
    <xf numFmtId="164" fontId="11" fillId="0" borderId="0" xfId="184" applyNumberFormat="1" applyFont="1" applyBorder="1" applyAlignment="1">
      <alignment wrapText="1"/>
    </xf>
    <xf numFmtId="164" fontId="11" fillId="0" borderId="0" xfId="184" applyNumberFormat="1" applyFont="1" applyBorder="1"/>
    <xf numFmtId="164" fontId="14" fillId="0" borderId="0" xfId="3" applyNumberFormat="1" applyFont="1" applyBorder="1"/>
    <xf numFmtId="164" fontId="14" fillId="16" borderId="0" xfId="3" applyNumberFormat="1" applyFont="1" applyFill="1"/>
    <xf numFmtId="0" fontId="14" fillId="16" borderId="0" xfId="2" applyFill="1"/>
    <xf numFmtId="0" fontId="11" fillId="16" borderId="4" xfId="246" applyFont="1" applyFill="1" applyBorder="1"/>
    <xf numFmtId="164" fontId="11" fillId="16" borderId="4" xfId="246" applyNumberFormat="1" applyFont="1" applyFill="1" applyBorder="1"/>
    <xf numFmtId="0" fontId="11" fillId="16" borderId="4" xfId="246" applyFont="1" applyFill="1" applyBorder="1" applyAlignment="1">
      <alignment horizontal="right"/>
    </xf>
    <xf numFmtId="0" fontId="11" fillId="16" borderId="4" xfId="246" applyFont="1" applyFill="1" applyBorder="1" applyAlignment="1">
      <alignment wrapText="1"/>
    </xf>
    <xf numFmtId="164" fontId="11" fillId="16" borderId="4" xfId="246" applyNumberFormat="1" applyFont="1" applyFill="1" applyBorder="1" applyAlignment="1">
      <alignment wrapText="1"/>
    </xf>
    <xf numFmtId="0" fontId="8" fillId="16" borderId="4" xfId="246" applyFont="1" applyFill="1" applyBorder="1"/>
    <xf numFmtId="0" fontId="11" fillId="0" borderId="4" xfId="246" applyFont="1" applyBorder="1" applyAlignment="1">
      <alignment wrapText="1"/>
    </xf>
    <xf numFmtId="164" fontId="11" fillId="0" borderId="4" xfId="246" applyNumberFormat="1" applyFont="1" applyBorder="1" applyAlignment="1">
      <alignment wrapText="1"/>
    </xf>
    <xf numFmtId="164" fontId="23" fillId="0" borderId="4" xfId="2" applyNumberFormat="1" applyFont="1" applyBorder="1" applyAlignment="1">
      <alignment horizontal="center" wrapText="1"/>
    </xf>
    <xf numFmtId="164" fontId="11" fillId="0" borderId="4" xfId="2" applyNumberFormat="1" applyFont="1" applyBorder="1" applyAlignment="1">
      <alignment horizontal="center" wrapText="1"/>
    </xf>
    <xf numFmtId="0" fontId="11" fillId="0" borderId="4" xfId="246" applyFont="1" applyBorder="1"/>
    <xf numFmtId="164" fontId="11" fillId="0" borderId="4" xfId="246" applyNumberFormat="1" applyFont="1" applyBorder="1"/>
    <xf numFmtId="164" fontId="11" fillId="0" borderId="4" xfId="246" applyNumberFormat="1" applyFont="1" applyBorder="1" applyAlignment="1">
      <alignment horizontal="right"/>
    </xf>
    <xf numFmtId="0" fontId="10" fillId="0" borderId="4" xfId="246" applyFont="1" applyBorder="1" applyAlignment="1">
      <alignment horizontal="center"/>
    </xf>
    <xf numFmtId="9" fontId="11" fillId="0" borderId="4" xfId="375" applyFont="1" applyBorder="1"/>
    <xf numFmtId="164" fontId="7" fillId="0" borderId="4" xfId="246" applyNumberFormat="1" applyFont="1" applyBorder="1"/>
    <xf numFmtId="164" fontId="11" fillId="16" borderId="4" xfId="246" applyNumberFormat="1" applyFont="1" applyFill="1" applyBorder="1" applyAlignment="1">
      <alignment horizontal="right"/>
    </xf>
    <xf numFmtId="0" fontId="11" fillId="16" borderId="4" xfId="246" applyFont="1" applyFill="1" applyBorder="1" applyAlignment="1">
      <alignment horizontal="center"/>
    </xf>
    <xf numFmtId="9" fontId="11" fillId="16" borderId="4" xfId="375" applyFont="1" applyFill="1" applyBorder="1"/>
    <xf numFmtId="164" fontId="24" fillId="0" borderId="4" xfId="246" applyNumberFormat="1" applyFont="1" applyBorder="1"/>
    <xf numFmtId="164" fontId="11" fillId="0" borderId="4" xfId="246" applyNumberFormat="1" applyFont="1" applyFill="1" applyBorder="1"/>
    <xf numFmtId="0" fontId="10" fillId="16" borderId="4" xfId="246" applyFont="1" applyFill="1" applyBorder="1" applyAlignment="1">
      <alignment horizontal="center"/>
    </xf>
    <xf numFmtId="0" fontId="14" fillId="0" borderId="4" xfId="2" applyBorder="1"/>
    <xf numFmtId="0" fontId="14" fillId="2" borderId="4" xfId="2" applyFill="1" applyBorder="1" applyAlignment="1">
      <alignment horizontal="center" wrapText="1"/>
    </xf>
    <xf numFmtId="0" fontId="13" fillId="2" borderId="4" xfId="2" applyFont="1" applyFill="1" applyBorder="1" applyAlignment="1">
      <alignment horizontal="center" wrapText="1"/>
    </xf>
    <xf numFmtId="164" fontId="14" fillId="2" borderId="4" xfId="2" applyNumberFormat="1" applyFill="1" applyBorder="1" applyAlignment="1">
      <alignment horizontal="center" wrapText="1"/>
    </xf>
    <xf numFmtId="164" fontId="6" fillId="2" borderId="4" xfId="2" applyNumberFormat="1" applyFont="1" applyFill="1" applyBorder="1" applyAlignment="1">
      <alignment horizontal="center" wrapText="1"/>
    </xf>
    <xf numFmtId="164" fontId="15" fillId="2" borderId="4" xfId="2" applyNumberFormat="1" applyFont="1" applyFill="1" applyBorder="1" applyAlignment="1">
      <alignment horizontal="center" wrapText="1"/>
    </xf>
    <xf numFmtId="164" fontId="15" fillId="2" borderId="4" xfId="2" quotePrefix="1" applyNumberFormat="1" applyFont="1" applyFill="1" applyBorder="1" applyAlignment="1">
      <alignment horizontal="center" wrapText="1"/>
    </xf>
    <xf numFmtId="164" fontId="9" fillId="2" borderId="4" xfId="2" applyNumberFormat="1" applyFont="1" applyFill="1" applyBorder="1" applyAlignment="1">
      <alignment wrapText="1"/>
    </xf>
    <xf numFmtId="0" fontId="14" fillId="0" borderId="4" xfId="2" applyBorder="1" applyAlignment="1">
      <alignment wrapText="1"/>
    </xf>
    <xf numFmtId="164" fontId="14" fillId="0" borderId="4" xfId="2" applyNumberFormat="1" applyBorder="1" applyAlignment="1">
      <alignment wrapText="1"/>
    </xf>
    <xf numFmtId="164" fontId="14" fillId="0" borderId="4" xfId="3" applyNumberFormat="1" applyFont="1" applyBorder="1" applyAlignment="1">
      <alignment wrapText="1"/>
    </xf>
    <xf numFmtId="9" fontId="14" fillId="0" borderId="4" xfId="375" applyFont="1" applyBorder="1"/>
    <xf numFmtId="164" fontId="14" fillId="0" borderId="4" xfId="2" applyNumberFormat="1" applyBorder="1"/>
    <xf numFmtId="164" fontId="14" fillId="0" borderId="4" xfId="3" applyNumberFormat="1" applyFont="1" applyBorder="1"/>
    <xf numFmtId="9" fontId="14" fillId="0" borderId="4" xfId="375" applyNumberFormat="1" applyFont="1" applyBorder="1"/>
    <xf numFmtId="0" fontId="14" fillId="16" borderId="4" xfId="2" applyFill="1" applyBorder="1"/>
    <xf numFmtId="0" fontId="12" fillId="16" borderId="4" xfId="2" applyFont="1" applyFill="1" applyBorder="1" applyAlignment="1">
      <alignment horizontal="left" indent="1"/>
    </xf>
    <xf numFmtId="164" fontId="14" fillId="16" borderId="4" xfId="2" applyNumberFormat="1" applyFill="1" applyBorder="1"/>
    <xf numFmtId="164" fontId="14" fillId="16" borderId="4" xfId="3" applyNumberFormat="1" applyFont="1" applyFill="1" applyBorder="1"/>
    <xf numFmtId="0" fontId="5" fillId="0" borderId="4" xfId="2" applyFont="1" applyBorder="1"/>
    <xf numFmtId="0" fontId="13" fillId="0" borderId="4" xfId="2" applyFont="1" applyBorder="1"/>
    <xf numFmtId="0" fontId="14" fillId="0" borderId="4" xfId="2" applyFill="1" applyBorder="1"/>
    <xf numFmtId="0" fontId="12" fillId="0" borderId="4" xfId="2" applyFont="1" applyFill="1" applyBorder="1" applyAlignment="1">
      <alignment horizontal="left" indent="1"/>
    </xf>
    <xf numFmtId="164" fontId="14" fillId="0" borderId="4" xfId="2" applyNumberFormat="1" applyFill="1" applyBorder="1"/>
    <xf numFmtId="9" fontId="14" fillId="16" borderId="4" xfId="375" applyFont="1" applyFill="1" applyBorder="1"/>
    <xf numFmtId="0" fontId="14" fillId="0" borderId="2" xfId="2" applyFill="1" applyBorder="1" applyAlignment="1">
      <alignment wrapText="1"/>
    </xf>
    <xf numFmtId="0" fontId="14" fillId="0" borderId="0" xfId="2" applyFill="1" applyBorder="1" applyAlignment="1">
      <alignment wrapText="1"/>
    </xf>
    <xf numFmtId="9" fontId="14" fillId="16" borderId="4" xfId="375" applyNumberFormat="1" applyFont="1" applyFill="1" applyBorder="1"/>
    <xf numFmtId="0" fontId="14" fillId="0" borderId="4" xfId="2" applyFill="1" applyBorder="1" applyAlignment="1">
      <alignment wrapText="1"/>
    </xf>
    <xf numFmtId="0" fontId="11" fillId="0" borderId="4" xfId="246" applyFont="1" applyFill="1" applyBorder="1"/>
    <xf numFmtId="0" fontId="11" fillId="0" borderId="4" xfId="246" applyFont="1" applyFill="1" applyBorder="1" applyAlignment="1">
      <alignment horizontal="right"/>
    </xf>
    <xf numFmtId="164" fontId="11" fillId="0" borderId="0" xfId="2" quotePrefix="1" applyNumberFormat="1" applyFont="1" applyFill="1" applyBorder="1" applyAlignment="1">
      <alignment horizontal="center" wrapText="1"/>
    </xf>
    <xf numFmtId="164" fontId="11" fillId="0" borderId="0" xfId="2" applyNumberFormat="1" applyFont="1" applyFill="1" applyBorder="1" applyAlignment="1">
      <alignment horizontal="center" wrapText="1"/>
    </xf>
    <xf numFmtId="0" fontId="11" fillId="0" borderId="0" xfId="246" applyFont="1" applyFill="1"/>
    <xf numFmtId="0" fontId="0" fillId="0" borderId="4" xfId="0" applyFill="1" applyBorder="1" applyAlignment="1"/>
    <xf numFmtId="164" fontId="4" fillId="16" borderId="4" xfId="2" applyNumberFormat="1" applyFont="1" applyFill="1" applyBorder="1" applyAlignment="1">
      <alignment horizontal="center" wrapText="1"/>
    </xf>
    <xf numFmtId="164" fontId="3" fillId="2" borderId="4" xfId="2" applyNumberFormat="1" applyFont="1" applyFill="1" applyBorder="1" applyAlignment="1">
      <alignment horizontal="center" wrapText="1"/>
    </xf>
    <xf numFmtId="164" fontId="2" fillId="0" borderId="4" xfId="246" applyNumberFormat="1" applyFont="1" applyFill="1" applyBorder="1"/>
    <xf numFmtId="0" fontId="2" fillId="0" borderId="4" xfId="246" applyFont="1" applyFill="1" applyBorder="1"/>
    <xf numFmtId="0" fontId="1" fillId="0" borderId="4" xfId="246" applyFont="1" applyBorder="1"/>
    <xf numFmtId="0" fontId="25" fillId="0" borderId="4" xfId="246" applyFont="1" applyBorder="1"/>
    <xf numFmtId="0" fontId="26" fillId="0" borderId="7" xfId="0" applyFont="1" applyBorder="1" applyAlignment="1">
      <alignment horizontal="left"/>
    </xf>
    <xf numFmtId="0" fontId="26" fillId="0" borderId="7" xfId="0" applyFont="1" applyBorder="1"/>
    <xf numFmtId="0" fontId="0" fillId="0" borderId="0" xfId="0" applyAlignment="1">
      <alignment horizontal="left" indent="1"/>
    </xf>
    <xf numFmtId="0" fontId="0" fillId="0" borderId="0" xfId="0" quotePrefix="1" applyAlignment="1">
      <alignment horizontal="right"/>
    </xf>
    <xf numFmtId="0" fontId="26" fillId="0" borderId="0" xfId="0" applyFont="1" applyBorder="1" applyAlignment="1">
      <alignment horizontal="left"/>
    </xf>
    <xf numFmtId="0" fontId="26" fillId="0" borderId="0" xfId="0" applyFont="1" applyBorder="1"/>
    <xf numFmtId="0" fontId="28" fillId="0" borderId="0" xfId="0" applyFont="1" applyBorder="1" applyAlignment="1">
      <alignment horizontal="left"/>
    </xf>
    <xf numFmtId="0" fontId="15" fillId="0" borderId="0" xfId="0" applyFont="1" applyAlignment="1">
      <alignment horizontal="left" indent="1"/>
    </xf>
    <xf numFmtId="0" fontId="27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15" fillId="0" borderId="0" xfId="0" applyFont="1"/>
    <xf numFmtId="3" fontId="0" fillId="0" borderId="0" xfId="0" applyNumberFormat="1"/>
    <xf numFmtId="3" fontId="27" fillId="0" borderId="0" xfId="0" applyNumberFormat="1" applyFont="1" applyBorder="1"/>
    <xf numFmtId="3" fontId="27" fillId="0" borderId="0" xfId="0" applyNumberFormat="1" applyFont="1" applyFill="1" applyBorder="1"/>
    <xf numFmtId="3" fontId="28" fillId="0" borderId="0" xfId="0" applyNumberFormat="1" applyFont="1" applyBorder="1"/>
    <xf numFmtId="3" fontId="28" fillId="0" borderId="7" xfId="0" applyNumberFormat="1" applyFont="1" applyBorder="1"/>
    <xf numFmtId="3" fontId="26" fillId="0" borderId="7" xfId="0" applyNumberFormat="1" applyFont="1" applyBorder="1"/>
    <xf numFmtId="3" fontId="26" fillId="0" borderId="0" xfId="0" applyNumberFormat="1" applyFont="1" applyBorder="1"/>
    <xf numFmtId="0" fontId="32" fillId="18" borderId="16" xfId="0" applyFont="1" applyFill="1" applyBorder="1" applyAlignment="1">
      <alignment wrapText="1"/>
    </xf>
    <xf numFmtId="0" fontId="33" fillId="18" borderId="16" xfId="0" applyFont="1" applyFill="1" applyBorder="1" applyAlignment="1">
      <alignment wrapText="1"/>
    </xf>
    <xf numFmtId="3" fontId="33" fillId="18" borderId="16" xfId="0" applyNumberFormat="1" applyFont="1" applyFill="1" applyBorder="1" applyAlignment="1">
      <alignment wrapText="1"/>
    </xf>
    <xf numFmtId="0" fontId="32" fillId="19" borderId="16" xfId="0" applyFont="1" applyFill="1" applyBorder="1" applyAlignment="1">
      <alignment wrapText="1"/>
    </xf>
    <xf numFmtId="0" fontId="33" fillId="19" borderId="16" xfId="0" applyFont="1" applyFill="1" applyBorder="1" applyAlignment="1">
      <alignment wrapText="1"/>
    </xf>
    <xf numFmtId="3" fontId="33" fillId="19" borderId="16" xfId="0" applyNumberFormat="1" applyFont="1" applyFill="1" applyBorder="1" applyAlignment="1">
      <alignment wrapText="1"/>
    </xf>
    <xf numFmtId="0" fontId="33" fillId="20" borderId="16" xfId="0" applyFont="1" applyFill="1" applyBorder="1" applyAlignment="1">
      <alignment horizontal="right" wrapText="1"/>
    </xf>
    <xf numFmtId="0" fontId="33" fillId="20" borderId="16" xfId="0" applyFont="1" applyFill="1" applyBorder="1" applyAlignment="1">
      <alignment wrapText="1"/>
    </xf>
    <xf numFmtId="3" fontId="33" fillId="20" borderId="16" xfId="0" applyNumberFormat="1" applyFont="1" applyFill="1" applyBorder="1" applyAlignment="1">
      <alignment horizontal="right" wrapText="1"/>
    </xf>
    <xf numFmtId="0" fontId="33" fillId="0" borderId="16" xfId="0" applyFont="1" applyBorder="1" applyAlignment="1">
      <alignment horizontal="right" wrapText="1"/>
    </xf>
    <xf numFmtId="0" fontId="33" fillId="0" borderId="16" xfId="0" applyFont="1" applyBorder="1" applyAlignment="1">
      <alignment wrapText="1"/>
    </xf>
    <xf numFmtId="3" fontId="33" fillId="0" borderId="16" xfId="0" applyNumberFormat="1" applyFont="1" applyBorder="1" applyAlignment="1">
      <alignment horizontal="right" wrapText="1"/>
    </xf>
    <xf numFmtId="3" fontId="33" fillId="17" borderId="16" xfId="0" applyNumberFormat="1" applyFont="1" applyFill="1" applyBorder="1" applyAlignment="1">
      <alignment wrapText="1"/>
    </xf>
    <xf numFmtId="0" fontId="15" fillId="0" borderId="0" xfId="0" applyFont="1" applyAlignment="1">
      <alignment horizontal="right"/>
    </xf>
    <xf numFmtId="0" fontId="34" fillId="0" borderId="0" xfId="0" applyFont="1" applyAlignment="1">
      <alignment horizontal="left" indent="1"/>
    </xf>
    <xf numFmtId="0" fontId="32" fillId="17" borderId="14" xfId="0" applyFont="1" applyFill="1" applyBorder="1" applyAlignment="1">
      <alignment horizontal="center" vertical="center" wrapText="1"/>
    </xf>
    <xf numFmtId="0" fontId="32" fillId="17" borderId="15" xfId="0" applyFont="1" applyFill="1" applyBorder="1" applyAlignment="1">
      <alignment horizontal="center" vertical="center" wrapText="1"/>
    </xf>
    <xf numFmtId="0" fontId="32" fillId="17" borderId="17" xfId="0" applyFont="1" applyFill="1" applyBorder="1" applyAlignment="1">
      <alignment wrapText="1"/>
    </xf>
    <xf numFmtId="0" fontId="32" fillId="17" borderId="18" xfId="0" applyFont="1" applyFill="1" applyBorder="1" applyAlignment="1">
      <alignment wrapText="1"/>
    </xf>
    <xf numFmtId="0" fontId="32" fillId="17" borderId="14" xfId="0" applyFont="1" applyFill="1" applyBorder="1" applyAlignment="1">
      <alignment horizontal="center" vertical="center" wrapText="1"/>
    </xf>
    <xf numFmtId="0" fontId="32" fillId="17" borderId="15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29" fillId="16" borderId="4" xfId="2" applyFont="1" applyFill="1" applyBorder="1" applyAlignment="1">
      <alignment horizontal="left" wrapText="1"/>
    </xf>
    <xf numFmtId="0" fontId="30" fillId="16" borderId="4" xfId="0" applyFont="1" applyFill="1" applyBorder="1" applyAlignment="1">
      <alignment horizontal="left"/>
    </xf>
    <xf numFmtId="0" fontId="2" fillId="0" borderId="4" xfId="2" applyFont="1" applyFill="1" applyBorder="1" applyAlignment="1">
      <alignment horizontal="center" wrapText="1"/>
    </xf>
    <xf numFmtId="0" fontId="13" fillId="0" borderId="4" xfId="2" applyFont="1" applyFill="1" applyBorder="1" applyAlignment="1">
      <alignment horizontal="center" wrapText="1"/>
    </xf>
    <xf numFmtId="0" fontId="0" fillId="0" borderId="4" xfId="0" applyFill="1" applyBorder="1" applyAlignment="1"/>
    <xf numFmtId="0" fontId="14" fillId="0" borderId="5" xfId="2" applyFill="1" applyBorder="1" applyAlignment="1">
      <alignment horizontal="left" wrapText="1"/>
    </xf>
    <xf numFmtId="0" fontId="14" fillId="0" borderId="3" xfId="2" applyFill="1" applyBorder="1" applyAlignment="1">
      <alignment horizontal="left" wrapText="1"/>
    </xf>
    <xf numFmtId="0" fontId="14" fillId="0" borderId="6" xfId="2" applyFill="1" applyBorder="1" applyAlignment="1">
      <alignment horizontal="left" wrapText="1"/>
    </xf>
  </cellXfs>
  <cellStyles count="376">
    <cellStyle name="20% - Accent1 2" xfId="4" xr:uid="{00000000-0005-0000-0000-000000000000}"/>
    <cellStyle name="20% - Accent1 2 2" xfId="5" xr:uid="{00000000-0005-0000-0000-000001000000}"/>
    <cellStyle name="20% - Accent1 2 2 2" xfId="6" xr:uid="{00000000-0005-0000-0000-000002000000}"/>
    <cellStyle name="20% - Accent1 2 2 2 2" xfId="7" xr:uid="{00000000-0005-0000-0000-000003000000}"/>
    <cellStyle name="20% - Accent1 2 2 3" xfId="8" xr:uid="{00000000-0005-0000-0000-000004000000}"/>
    <cellStyle name="20% - Accent1 2 3" xfId="9" xr:uid="{00000000-0005-0000-0000-000005000000}"/>
    <cellStyle name="20% - Accent1 2 3 2" xfId="10" xr:uid="{00000000-0005-0000-0000-000006000000}"/>
    <cellStyle name="20% - Accent1 2 4" xfId="11" xr:uid="{00000000-0005-0000-0000-000007000000}"/>
    <cellStyle name="20% - Accent1 3" xfId="12" xr:uid="{00000000-0005-0000-0000-000008000000}"/>
    <cellStyle name="20% - Accent1 3 2" xfId="13" xr:uid="{00000000-0005-0000-0000-000009000000}"/>
    <cellStyle name="20% - Accent1 3 2 2" xfId="14" xr:uid="{00000000-0005-0000-0000-00000A000000}"/>
    <cellStyle name="20% - Accent1 3 3" xfId="15" xr:uid="{00000000-0005-0000-0000-00000B000000}"/>
    <cellStyle name="20% - Accent1 4" xfId="16" xr:uid="{00000000-0005-0000-0000-00000C000000}"/>
    <cellStyle name="20% - Accent1 4 2" xfId="17" xr:uid="{00000000-0005-0000-0000-00000D000000}"/>
    <cellStyle name="20% - Accent1 5" xfId="18" xr:uid="{00000000-0005-0000-0000-00000E000000}"/>
    <cellStyle name="20% - Accent2 2" xfId="19" xr:uid="{00000000-0005-0000-0000-00000F000000}"/>
    <cellStyle name="20% - Accent2 2 2" xfId="20" xr:uid="{00000000-0005-0000-0000-000010000000}"/>
    <cellStyle name="20% - Accent2 2 2 2" xfId="21" xr:uid="{00000000-0005-0000-0000-000011000000}"/>
    <cellStyle name="20% - Accent2 2 2 2 2" xfId="22" xr:uid="{00000000-0005-0000-0000-000012000000}"/>
    <cellStyle name="20% - Accent2 2 2 3" xfId="23" xr:uid="{00000000-0005-0000-0000-000013000000}"/>
    <cellStyle name="20% - Accent2 2 3" xfId="24" xr:uid="{00000000-0005-0000-0000-000014000000}"/>
    <cellStyle name="20% - Accent2 2 3 2" xfId="25" xr:uid="{00000000-0005-0000-0000-000015000000}"/>
    <cellStyle name="20% - Accent2 2 4" xfId="26" xr:uid="{00000000-0005-0000-0000-000016000000}"/>
    <cellStyle name="20% - Accent2 3" xfId="27" xr:uid="{00000000-0005-0000-0000-000017000000}"/>
    <cellStyle name="20% - Accent2 3 2" xfId="28" xr:uid="{00000000-0005-0000-0000-000018000000}"/>
    <cellStyle name="20% - Accent2 3 2 2" xfId="29" xr:uid="{00000000-0005-0000-0000-000019000000}"/>
    <cellStyle name="20% - Accent2 3 3" xfId="30" xr:uid="{00000000-0005-0000-0000-00001A000000}"/>
    <cellStyle name="20% - Accent2 4" xfId="31" xr:uid="{00000000-0005-0000-0000-00001B000000}"/>
    <cellStyle name="20% - Accent2 4 2" xfId="32" xr:uid="{00000000-0005-0000-0000-00001C000000}"/>
    <cellStyle name="20% - Accent2 5" xfId="33" xr:uid="{00000000-0005-0000-0000-00001D000000}"/>
    <cellStyle name="20% - Accent3 2" xfId="34" xr:uid="{00000000-0005-0000-0000-00001E000000}"/>
    <cellStyle name="20% - Accent3 2 2" xfId="35" xr:uid="{00000000-0005-0000-0000-00001F000000}"/>
    <cellStyle name="20% - Accent3 2 2 2" xfId="36" xr:uid="{00000000-0005-0000-0000-000020000000}"/>
    <cellStyle name="20% - Accent3 2 2 2 2" xfId="37" xr:uid="{00000000-0005-0000-0000-000021000000}"/>
    <cellStyle name="20% - Accent3 2 2 3" xfId="38" xr:uid="{00000000-0005-0000-0000-000022000000}"/>
    <cellStyle name="20% - Accent3 2 3" xfId="39" xr:uid="{00000000-0005-0000-0000-000023000000}"/>
    <cellStyle name="20% - Accent3 2 3 2" xfId="40" xr:uid="{00000000-0005-0000-0000-000024000000}"/>
    <cellStyle name="20% - Accent3 2 4" xfId="41" xr:uid="{00000000-0005-0000-0000-000025000000}"/>
    <cellStyle name="20% - Accent3 3" xfId="42" xr:uid="{00000000-0005-0000-0000-000026000000}"/>
    <cellStyle name="20% - Accent3 3 2" xfId="43" xr:uid="{00000000-0005-0000-0000-000027000000}"/>
    <cellStyle name="20% - Accent3 3 2 2" xfId="44" xr:uid="{00000000-0005-0000-0000-000028000000}"/>
    <cellStyle name="20% - Accent3 3 3" xfId="45" xr:uid="{00000000-0005-0000-0000-000029000000}"/>
    <cellStyle name="20% - Accent3 4" xfId="46" xr:uid="{00000000-0005-0000-0000-00002A000000}"/>
    <cellStyle name="20% - Accent3 4 2" xfId="47" xr:uid="{00000000-0005-0000-0000-00002B000000}"/>
    <cellStyle name="20% - Accent3 5" xfId="48" xr:uid="{00000000-0005-0000-0000-00002C000000}"/>
    <cellStyle name="20% - Accent4 2" xfId="49" xr:uid="{00000000-0005-0000-0000-00002D000000}"/>
    <cellStyle name="20% - Accent4 2 2" xfId="50" xr:uid="{00000000-0005-0000-0000-00002E000000}"/>
    <cellStyle name="20% - Accent4 2 2 2" xfId="51" xr:uid="{00000000-0005-0000-0000-00002F000000}"/>
    <cellStyle name="20% - Accent4 2 2 2 2" xfId="52" xr:uid="{00000000-0005-0000-0000-000030000000}"/>
    <cellStyle name="20% - Accent4 2 2 3" xfId="53" xr:uid="{00000000-0005-0000-0000-000031000000}"/>
    <cellStyle name="20% - Accent4 2 3" xfId="54" xr:uid="{00000000-0005-0000-0000-000032000000}"/>
    <cellStyle name="20% - Accent4 2 3 2" xfId="55" xr:uid="{00000000-0005-0000-0000-000033000000}"/>
    <cellStyle name="20% - Accent4 2 4" xfId="56" xr:uid="{00000000-0005-0000-0000-000034000000}"/>
    <cellStyle name="20% - Accent4 3" xfId="57" xr:uid="{00000000-0005-0000-0000-000035000000}"/>
    <cellStyle name="20% - Accent4 3 2" xfId="58" xr:uid="{00000000-0005-0000-0000-000036000000}"/>
    <cellStyle name="20% - Accent4 3 2 2" xfId="59" xr:uid="{00000000-0005-0000-0000-000037000000}"/>
    <cellStyle name="20% - Accent4 3 3" xfId="60" xr:uid="{00000000-0005-0000-0000-000038000000}"/>
    <cellStyle name="20% - Accent4 4" xfId="61" xr:uid="{00000000-0005-0000-0000-000039000000}"/>
    <cellStyle name="20% - Accent4 4 2" xfId="62" xr:uid="{00000000-0005-0000-0000-00003A000000}"/>
    <cellStyle name="20% - Accent4 5" xfId="63" xr:uid="{00000000-0005-0000-0000-00003B000000}"/>
    <cellStyle name="20% - Accent5 2" xfId="64" xr:uid="{00000000-0005-0000-0000-00003C000000}"/>
    <cellStyle name="20% - Accent5 2 2" xfId="65" xr:uid="{00000000-0005-0000-0000-00003D000000}"/>
    <cellStyle name="20% - Accent5 2 2 2" xfId="66" xr:uid="{00000000-0005-0000-0000-00003E000000}"/>
    <cellStyle name="20% - Accent5 2 2 2 2" xfId="67" xr:uid="{00000000-0005-0000-0000-00003F000000}"/>
    <cellStyle name="20% - Accent5 2 2 3" xfId="68" xr:uid="{00000000-0005-0000-0000-000040000000}"/>
    <cellStyle name="20% - Accent5 2 3" xfId="69" xr:uid="{00000000-0005-0000-0000-000041000000}"/>
    <cellStyle name="20% - Accent5 2 3 2" xfId="70" xr:uid="{00000000-0005-0000-0000-000042000000}"/>
    <cellStyle name="20% - Accent5 2 4" xfId="71" xr:uid="{00000000-0005-0000-0000-000043000000}"/>
    <cellStyle name="20% - Accent5 3" xfId="72" xr:uid="{00000000-0005-0000-0000-000044000000}"/>
    <cellStyle name="20% - Accent5 3 2" xfId="73" xr:uid="{00000000-0005-0000-0000-000045000000}"/>
    <cellStyle name="20% - Accent5 3 2 2" xfId="74" xr:uid="{00000000-0005-0000-0000-000046000000}"/>
    <cellStyle name="20% - Accent5 3 3" xfId="75" xr:uid="{00000000-0005-0000-0000-000047000000}"/>
    <cellStyle name="20% - Accent5 4" xfId="76" xr:uid="{00000000-0005-0000-0000-000048000000}"/>
    <cellStyle name="20% - Accent5 4 2" xfId="77" xr:uid="{00000000-0005-0000-0000-000049000000}"/>
    <cellStyle name="20% - Accent5 5" xfId="78" xr:uid="{00000000-0005-0000-0000-00004A000000}"/>
    <cellStyle name="20% - Accent6 2" xfId="79" xr:uid="{00000000-0005-0000-0000-00004B000000}"/>
    <cellStyle name="20% - Accent6 2 2" xfId="80" xr:uid="{00000000-0005-0000-0000-00004C000000}"/>
    <cellStyle name="20% - Accent6 2 2 2" xfId="81" xr:uid="{00000000-0005-0000-0000-00004D000000}"/>
    <cellStyle name="20% - Accent6 2 2 2 2" xfId="82" xr:uid="{00000000-0005-0000-0000-00004E000000}"/>
    <cellStyle name="20% - Accent6 2 2 3" xfId="83" xr:uid="{00000000-0005-0000-0000-00004F000000}"/>
    <cellStyle name="20% - Accent6 2 3" xfId="84" xr:uid="{00000000-0005-0000-0000-000050000000}"/>
    <cellStyle name="20% - Accent6 2 3 2" xfId="85" xr:uid="{00000000-0005-0000-0000-000051000000}"/>
    <cellStyle name="20% - Accent6 2 4" xfId="86" xr:uid="{00000000-0005-0000-0000-000052000000}"/>
    <cellStyle name="20% - Accent6 3" xfId="87" xr:uid="{00000000-0005-0000-0000-000053000000}"/>
    <cellStyle name="20% - Accent6 3 2" xfId="88" xr:uid="{00000000-0005-0000-0000-000054000000}"/>
    <cellStyle name="20% - Accent6 3 2 2" xfId="89" xr:uid="{00000000-0005-0000-0000-000055000000}"/>
    <cellStyle name="20% - Accent6 3 3" xfId="90" xr:uid="{00000000-0005-0000-0000-000056000000}"/>
    <cellStyle name="20% - Accent6 4" xfId="91" xr:uid="{00000000-0005-0000-0000-000057000000}"/>
    <cellStyle name="20% - Accent6 4 2" xfId="92" xr:uid="{00000000-0005-0000-0000-000058000000}"/>
    <cellStyle name="20% - Accent6 5" xfId="93" xr:uid="{00000000-0005-0000-0000-000059000000}"/>
    <cellStyle name="40% - Accent1 2" xfId="94" xr:uid="{00000000-0005-0000-0000-00005A000000}"/>
    <cellStyle name="40% - Accent1 2 2" xfId="95" xr:uid="{00000000-0005-0000-0000-00005B000000}"/>
    <cellStyle name="40% - Accent1 2 2 2" xfId="96" xr:uid="{00000000-0005-0000-0000-00005C000000}"/>
    <cellStyle name="40% - Accent1 2 2 2 2" xfId="97" xr:uid="{00000000-0005-0000-0000-00005D000000}"/>
    <cellStyle name="40% - Accent1 2 2 3" xfId="98" xr:uid="{00000000-0005-0000-0000-00005E000000}"/>
    <cellStyle name="40% - Accent1 2 3" xfId="99" xr:uid="{00000000-0005-0000-0000-00005F000000}"/>
    <cellStyle name="40% - Accent1 2 3 2" xfId="100" xr:uid="{00000000-0005-0000-0000-000060000000}"/>
    <cellStyle name="40% - Accent1 2 4" xfId="101" xr:uid="{00000000-0005-0000-0000-000061000000}"/>
    <cellStyle name="40% - Accent1 3" xfId="102" xr:uid="{00000000-0005-0000-0000-000062000000}"/>
    <cellStyle name="40% - Accent1 3 2" xfId="103" xr:uid="{00000000-0005-0000-0000-000063000000}"/>
    <cellStyle name="40% - Accent1 3 2 2" xfId="104" xr:uid="{00000000-0005-0000-0000-000064000000}"/>
    <cellStyle name="40% - Accent1 3 3" xfId="105" xr:uid="{00000000-0005-0000-0000-000065000000}"/>
    <cellStyle name="40% - Accent1 4" xfId="106" xr:uid="{00000000-0005-0000-0000-000066000000}"/>
    <cellStyle name="40% - Accent1 4 2" xfId="107" xr:uid="{00000000-0005-0000-0000-000067000000}"/>
    <cellStyle name="40% - Accent1 5" xfId="108" xr:uid="{00000000-0005-0000-0000-000068000000}"/>
    <cellStyle name="40% - Accent2 2" xfId="109" xr:uid="{00000000-0005-0000-0000-000069000000}"/>
    <cellStyle name="40% - Accent2 2 2" xfId="110" xr:uid="{00000000-0005-0000-0000-00006A000000}"/>
    <cellStyle name="40% - Accent2 2 2 2" xfId="111" xr:uid="{00000000-0005-0000-0000-00006B000000}"/>
    <cellStyle name="40% - Accent2 2 2 2 2" xfId="112" xr:uid="{00000000-0005-0000-0000-00006C000000}"/>
    <cellStyle name="40% - Accent2 2 2 3" xfId="113" xr:uid="{00000000-0005-0000-0000-00006D000000}"/>
    <cellStyle name="40% - Accent2 2 3" xfId="114" xr:uid="{00000000-0005-0000-0000-00006E000000}"/>
    <cellStyle name="40% - Accent2 2 3 2" xfId="115" xr:uid="{00000000-0005-0000-0000-00006F000000}"/>
    <cellStyle name="40% - Accent2 2 4" xfId="116" xr:uid="{00000000-0005-0000-0000-000070000000}"/>
    <cellStyle name="40% - Accent2 3" xfId="117" xr:uid="{00000000-0005-0000-0000-000071000000}"/>
    <cellStyle name="40% - Accent2 3 2" xfId="118" xr:uid="{00000000-0005-0000-0000-000072000000}"/>
    <cellStyle name="40% - Accent2 3 2 2" xfId="119" xr:uid="{00000000-0005-0000-0000-000073000000}"/>
    <cellStyle name="40% - Accent2 3 3" xfId="120" xr:uid="{00000000-0005-0000-0000-000074000000}"/>
    <cellStyle name="40% - Accent2 4" xfId="121" xr:uid="{00000000-0005-0000-0000-000075000000}"/>
    <cellStyle name="40% - Accent2 4 2" xfId="122" xr:uid="{00000000-0005-0000-0000-000076000000}"/>
    <cellStyle name="40% - Accent2 5" xfId="123" xr:uid="{00000000-0005-0000-0000-000077000000}"/>
    <cellStyle name="40% - Accent3 2" xfId="124" xr:uid="{00000000-0005-0000-0000-000078000000}"/>
    <cellStyle name="40% - Accent3 2 2" xfId="125" xr:uid="{00000000-0005-0000-0000-000079000000}"/>
    <cellStyle name="40% - Accent3 2 2 2" xfId="126" xr:uid="{00000000-0005-0000-0000-00007A000000}"/>
    <cellStyle name="40% - Accent3 2 2 2 2" xfId="127" xr:uid="{00000000-0005-0000-0000-00007B000000}"/>
    <cellStyle name="40% - Accent3 2 2 3" xfId="128" xr:uid="{00000000-0005-0000-0000-00007C000000}"/>
    <cellStyle name="40% - Accent3 2 3" xfId="129" xr:uid="{00000000-0005-0000-0000-00007D000000}"/>
    <cellStyle name="40% - Accent3 2 3 2" xfId="130" xr:uid="{00000000-0005-0000-0000-00007E000000}"/>
    <cellStyle name="40% - Accent3 2 4" xfId="131" xr:uid="{00000000-0005-0000-0000-00007F000000}"/>
    <cellStyle name="40% - Accent3 3" xfId="132" xr:uid="{00000000-0005-0000-0000-000080000000}"/>
    <cellStyle name="40% - Accent3 3 2" xfId="133" xr:uid="{00000000-0005-0000-0000-000081000000}"/>
    <cellStyle name="40% - Accent3 3 2 2" xfId="134" xr:uid="{00000000-0005-0000-0000-000082000000}"/>
    <cellStyle name="40% - Accent3 3 3" xfId="135" xr:uid="{00000000-0005-0000-0000-000083000000}"/>
    <cellStyle name="40% - Accent3 4" xfId="136" xr:uid="{00000000-0005-0000-0000-000084000000}"/>
    <cellStyle name="40% - Accent3 4 2" xfId="137" xr:uid="{00000000-0005-0000-0000-000085000000}"/>
    <cellStyle name="40% - Accent3 5" xfId="138" xr:uid="{00000000-0005-0000-0000-000086000000}"/>
    <cellStyle name="40% - Accent4 2" xfId="139" xr:uid="{00000000-0005-0000-0000-000087000000}"/>
    <cellStyle name="40% - Accent4 2 2" xfId="140" xr:uid="{00000000-0005-0000-0000-000088000000}"/>
    <cellStyle name="40% - Accent4 2 2 2" xfId="141" xr:uid="{00000000-0005-0000-0000-000089000000}"/>
    <cellStyle name="40% - Accent4 2 2 2 2" xfId="142" xr:uid="{00000000-0005-0000-0000-00008A000000}"/>
    <cellStyle name="40% - Accent4 2 2 3" xfId="143" xr:uid="{00000000-0005-0000-0000-00008B000000}"/>
    <cellStyle name="40% - Accent4 2 3" xfId="144" xr:uid="{00000000-0005-0000-0000-00008C000000}"/>
    <cellStyle name="40% - Accent4 2 3 2" xfId="145" xr:uid="{00000000-0005-0000-0000-00008D000000}"/>
    <cellStyle name="40% - Accent4 2 4" xfId="146" xr:uid="{00000000-0005-0000-0000-00008E000000}"/>
    <cellStyle name="40% - Accent4 3" xfId="147" xr:uid="{00000000-0005-0000-0000-00008F000000}"/>
    <cellStyle name="40% - Accent4 3 2" xfId="148" xr:uid="{00000000-0005-0000-0000-000090000000}"/>
    <cellStyle name="40% - Accent4 3 2 2" xfId="149" xr:uid="{00000000-0005-0000-0000-000091000000}"/>
    <cellStyle name="40% - Accent4 3 3" xfId="150" xr:uid="{00000000-0005-0000-0000-000092000000}"/>
    <cellStyle name="40% - Accent4 4" xfId="151" xr:uid="{00000000-0005-0000-0000-000093000000}"/>
    <cellStyle name="40% - Accent4 4 2" xfId="152" xr:uid="{00000000-0005-0000-0000-000094000000}"/>
    <cellStyle name="40% - Accent4 5" xfId="153" xr:uid="{00000000-0005-0000-0000-000095000000}"/>
    <cellStyle name="40% - Accent5 2" xfId="154" xr:uid="{00000000-0005-0000-0000-000096000000}"/>
    <cellStyle name="40% - Accent5 2 2" xfId="155" xr:uid="{00000000-0005-0000-0000-000097000000}"/>
    <cellStyle name="40% - Accent5 2 2 2" xfId="156" xr:uid="{00000000-0005-0000-0000-000098000000}"/>
    <cellStyle name="40% - Accent5 2 2 2 2" xfId="157" xr:uid="{00000000-0005-0000-0000-000099000000}"/>
    <cellStyle name="40% - Accent5 2 2 3" xfId="158" xr:uid="{00000000-0005-0000-0000-00009A000000}"/>
    <cellStyle name="40% - Accent5 2 3" xfId="159" xr:uid="{00000000-0005-0000-0000-00009B000000}"/>
    <cellStyle name="40% - Accent5 2 3 2" xfId="160" xr:uid="{00000000-0005-0000-0000-00009C000000}"/>
    <cellStyle name="40% - Accent5 2 4" xfId="161" xr:uid="{00000000-0005-0000-0000-00009D000000}"/>
    <cellStyle name="40% - Accent5 3" xfId="162" xr:uid="{00000000-0005-0000-0000-00009E000000}"/>
    <cellStyle name="40% - Accent5 3 2" xfId="163" xr:uid="{00000000-0005-0000-0000-00009F000000}"/>
    <cellStyle name="40% - Accent5 3 2 2" xfId="164" xr:uid="{00000000-0005-0000-0000-0000A0000000}"/>
    <cellStyle name="40% - Accent5 3 3" xfId="165" xr:uid="{00000000-0005-0000-0000-0000A1000000}"/>
    <cellStyle name="40% - Accent5 4" xfId="166" xr:uid="{00000000-0005-0000-0000-0000A2000000}"/>
    <cellStyle name="40% - Accent5 4 2" xfId="167" xr:uid="{00000000-0005-0000-0000-0000A3000000}"/>
    <cellStyle name="40% - Accent5 5" xfId="168" xr:uid="{00000000-0005-0000-0000-0000A4000000}"/>
    <cellStyle name="40% - Accent6 2" xfId="169" xr:uid="{00000000-0005-0000-0000-0000A5000000}"/>
    <cellStyle name="40% - Accent6 2 2" xfId="170" xr:uid="{00000000-0005-0000-0000-0000A6000000}"/>
    <cellStyle name="40% - Accent6 2 2 2" xfId="171" xr:uid="{00000000-0005-0000-0000-0000A7000000}"/>
    <cellStyle name="40% - Accent6 2 2 2 2" xfId="172" xr:uid="{00000000-0005-0000-0000-0000A8000000}"/>
    <cellStyle name="40% - Accent6 2 2 3" xfId="173" xr:uid="{00000000-0005-0000-0000-0000A9000000}"/>
    <cellStyle name="40% - Accent6 2 3" xfId="174" xr:uid="{00000000-0005-0000-0000-0000AA000000}"/>
    <cellStyle name="40% - Accent6 2 3 2" xfId="175" xr:uid="{00000000-0005-0000-0000-0000AB000000}"/>
    <cellStyle name="40% - Accent6 2 4" xfId="176" xr:uid="{00000000-0005-0000-0000-0000AC000000}"/>
    <cellStyle name="40% - Accent6 3" xfId="177" xr:uid="{00000000-0005-0000-0000-0000AD000000}"/>
    <cellStyle name="40% - Accent6 3 2" xfId="178" xr:uid="{00000000-0005-0000-0000-0000AE000000}"/>
    <cellStyle name="40% - Accent6 3 2 2" xfId="179" xr:uid="{00000000-0005-0000-0000-0000AF000000}"/>
    <cellStyle name="40% - Accent6 3 3" xfId="180" xr:uid="{00000000-0005-0000-0000-0000B0000000}"/>
    <cellStyle name="40% - Accent6 4" xfId="181" xr:uid="{00000000-0005-0000-0000-0000B1000000}"/>
    <cellStyle name="40% - Accent6 4 2" xfId="182" xr:uid="{00000000-0005-0000-0000-0000B2000000}"/>
    <cellStyle name="40% - Accent6 5" xfId="183" xr:uid="{00000000-0005-0000-0000-0000B3000000}"/>
    <cellStyle name="Comma 10" xfId="184" xr:uid="{00000000-0005-0000-0000-0000B5000000}"/>
    <cellStyle name="Comma 10 2" xfId="185" xr:uid="{00000000-0005-0000-0000-0000B6000000}"/>
    <cellStyle name="Comma 10 2 2" xfId="186" xr:uid="{00000000-0005-0000-0000-0000B7000000}"/>
    <cellStyle name="Comma 10 2 2 2" xfId="187" xr:uid="{00000000-0005-0000-0000-0000B8000000}"/>
    <cellStyle name="Comma 10 2 3" xfId="188" xr:uid="{00000000-0005-0000-0000-0000B9000000}"/>
    <cellStyle name="Comma 10 3" xfId="189" xr:uid="{00000000-0005-0000-0000-0000BA000000}"/>
    <cellStyle name="Comma 10 3 2" xfId="190" xr:uid="{00000000-0005-0000-0000-0000BB000000}"/>
    <cellStyle name="Comma 10 3 2 2" xfId="191" xr:uid="{00000000-0005-0000-0000-0000BC000000}"/>
    <cellStyle name="Comma 10 3 3" xfId="192" xr:uid="{00000000-0005-0000-0000-0000BD000000}"/>
    <cellStyle name="Comma 10 4" xfId="193" xr:uid="{00000000-0005-0000-0000-0000BE000000}"/>
    <cellStyle name="Comma 10 4 2" xfId="194" xr:uid="{00000000-0005-0000-0000-0000BF000000}"/>
    <cellStyle name="Comma 10 5" xfId="195" xr:uid="{00000000-0005-0000-0000-0000C0000000}"/>
    <cellStyle name="Comma 11" xfId="196" xr:uid="{00000000-0005-0000-0000-0000C1000000}"/>
    <cellStyle name="Comma 11 2" xfId="197" xr:uid="{00000000-0005-0000-0000-0000C2000000}"/>
    <cellStyle name="Comma 2" xfId="3" xr:uid="{00000000-0005-0000-0000-0000C3000000}"/>
    <cellStyle name="Comma 2 2" xfId="198" xr:uid="{00000000-0005-0000-0000-0000C4000000}"/>
    <cellStyle name="Comma 3" xfId="199" xr:uid="{00000000-0005-0000-0000-0000C5000000}"/>
    <cellStyle name="Comma 4" xfId="200" xr:uid="{00000000-0005-0000-0000-0000C6000000}"/>
    <cellStyle name="Comma 4 2" xfId="201" xr:uid="{00000000-0005-0000-0000-0000C7000000}"/>
    <cellStyle name="Comma 5" xfId="202" xr:uid="{00000000-0005-0000-0000-0000C8000000}"/>
    <cellStyle name="Comma 6" xfId="203" xr:uid="{00000000-0005-0000-0000-0000C9000000}"/>
    <cellStyle name="Comma 7" xfId="204" xr:uid="{00000000-0005-0000-0000-0000CA000000}"/>
    <cellStyle name="Comma 7 2" xfId="205" xr:uid="{00000000-0005-0000-0000-0000CB000000}"/>
    <cellStyle name="Comma 7 2 2" xfId="206" xr:uid="{00000000-0005-0000-0000-0000CC000000}"/>
    <cellStyle name="Comma 7 2 2 2" xfId="207" xr:uid="{00000000-0005-0000-0000-0000CD000000}"/>
    <cellStyle name="Comma 7 2 3" xfId="208" xr:uid="{00000000-0005-0000-0000-0000CE000000}"/>
    <cellStyle name="Comma 7 3" xfId="209" xr:uid="{00000000-0005-0000-0000-0000CF000000}"/>
    <cellStyle name="Comma 7 3 2" xfId="210" xr:uid="{00000000-0005-0000-0000-0000D0000000}"/>
    <cellStyle name="Comma 7 3 2 2" xfId="211" xr:uid="{00000000-0005-0000-0000-0000D1000000}"/>
    <cellStyle name="Comma 7 3 3" xfId="212" xr:uid="{00000000-0005-0000-0000-0000D2000000}"/>
    <cellStyle name="Comma 7 4" xfId="213" xr:uid="{00000000-0005-0000-0000-0000D3000000}"/>
    <cellStyle name="Comma 7 4 2" xfId="214" xr:uid="{00000000-0005-0000-0000-0000D4000000}"/>
    <cellStyle name="Comma 7 5" xfId="215" xr:uid="{00000000-0005-0000-0000-0000D5000000}"/>
    <cellStyle name="Comma 7 5 2" xfId="216" xr:uid="{00000000-0005-0000-0000-0000D6000000}"/>
    <cellStyle name="Comma 7 6" xfId="217" xr:uid="{00000000-0005-0000-0000-0000D7000000}"/>
    <cellStyle name="Comma 8" xfId="218" xr:uid="{00000000-0005-0000-0000-0000D8000000}"/>
    <cellStyle name="Comma 8 2" xfId="219" xr:uid="{00000000-0005-0000-0000-0000D9000000}"/>
    <cellStyle name="Comma 9" xfId="220" xr:uid="{00000000-0005-0000-0000-0000DA000000}"/>
    <cellStyle name="Comma 9 2" xfId="221" xr:uid="{00000000-0005-0000-0000-0000DB000000}"/>
    <cellStyle name="Comma 9 2 2" xfId="222" xr:uid="{00000000-0005-0000-0000-0000DC000000}"/>
    <cellStyle name="Comma 9 3" xfId="223" xr:uid="{00000000-0005-0000-0000-0000DD000000}"/>
    <cellStyle name="Comma0" xfId="224" xr:uid="{00000000-0005-0000-0000-0000DE000000}"/>
    <cellStyle name="Currency 2" xfId="225" xr:uid="{00000000-0005-0000-0000-0000DF000000}"/>
    <cellStyle name="Currency 3" xfId="226" xr:uid="{00000000-0005-0000-0000-0000E0000000}"/>
    <cellStyle name="Currency 3 2" xfId="227" xr:uid="{00000000-0005-0000-0000-0000E1000000}"/>
    <cellStyle name="Currency 3 2 2" xfId="228" xr:uid="{00000000-0005-0000-0000-0000E2000000}"/>
    <cellStyle name="Currency 3 2 2 2" xfId="229" xr:uid="{00000000-0005-0000-0000-0000E3000000}"/>
    <cellStyle name="Currency 3 2 3" xfId="230" xr:uid="{00000000-0005-0000-0000-0000E4000000}"/>
    <cellStyle name="Currency 3 3" xfId="231" xr:uid="{00000000-0005-0000-0000-0000E5000000}"/>
    <cellStyle name="Currency 3 3 2" xfId="232" xr:uid="{00000000-0005-0000-0000-0000E6000000}"/>
    <cellStyle name="Currency 3 3 2 2" xfId="233" xr:uid="{00000000-0005-0000-0000-0000E7000000}"/>
    <cellStyle name="Currency 3 3 3" xfId="234" xr:uid="{00000000-0005-0000-0000-0000E8000000}"/>
    <cellStyle name="Currency 3 4" xfId="235" xr:uid="{00000000-0005-0000-0000-0000E9000000}"/>
    <cellStyle name="Currency 3 4 2" xfId="236" xr:uid="{00000000-0005-0000-0000-0000EA000000}"/>
    <cellStyle name="Currency 3 5" xfId="237" xr:uid="{00000000-0005-0000-0000-0000EB000000}"/>
    <cellStyle name="Currency 3 5 2" xfId="238" xr:uid="{00000000-0005-0000-0000-0000EC000000}"/>
    <cellStyle name="Currency 3 6" xfId="239" xr:uid="{00000000-0005-0000-0000-0000ED000000}"/>
    <cellStyle name="Currency0" xfId="240" xr:uid="{00000000-0005-0000-0000-0000EE000000}"/>
    <cellStyle name="Date" xfId="241" xr:uid="{00000000-0005-0000-0000-0000EF000000}"/>
    <cellStyle name="Fixed" xfId="242" xr:uid="{00000000-0005-0000-0000-0000F0000000}"/>
    <cellStyle name="Heading1" xfId="243" xr:uid="{00000000-0005-0000-0000-0000F1000000}"/>
    <cellStyle name="Heading2" xfId="244" xr:uid="{00000000-0005-0000-0000-0000F2000000}"/>
    <cellStyle name="Normal" xfId="0" builtinId="0"/>
    <cellStyle name="Normal 10" xfId="245" xr:uid="{00000000-0005-0000-0000-0000F4000000}"/>
    <cellStyle name="Normal 11" xfId="246" xr:uid="{00000000-0005-0000-0000-0000F5000000}"/>
    <cellStyle name="Normal 11 2" xfId="247" xr:uid="{00000000-0005-0000-0000-0000F6000000}"/>
    <cellStyle name="Normal 11 2 2" xfId="248" xr:uid="{00000000-0005-0000-0000-0000F7000000}"/>
    <cellStyle name="Normal 11 2 2 2" xfId="249" xr:uid="{00000000-0005-0000-0000-0000F8000000}"/>
    <cellStyle name="Normal 11 2 3" xfId="250" xr:uid="{00000000-0005-0000-0000-0000F9000000}"/>
    <cellStyle name="Normal 11 3" xfId="251" xr:uid="{00000000-0005-0000-0000-0000FA000000}"/>
    <cellStyle name="Normal 11 3 2" xfId="252" xr:uid="{00000000-0005-0000-0000-0000FB000000}"/>
    <cellStyle name="Normal 11 3 2 2" xfId="253" xr:uid="{00000000-0005-0000-0000-0000FC000000}"/>
    <cellStyle name="Normal 11 3 3" xfId="254" xr:uid="{00000000-0005-0000-0000-0000FD000000}"/>
    <cellStyle name="Normal 11 4" xfId="255" xr:uid="{00000000-0005-0000-0000-0000FE000000}"/>
    <cellStyle name="Normal 11 4 2" xfId="256" xr:uid="{00000000-0005-0000-0000-0000FF000000}"/>
    <cellStyle name="Normal 11 5" xfId="257" xr:uid="{00000000-0005-0000-0000-000000010000}"/>
    <cellStyle name="Normal 12" xfId="258" xr:uid="{00000000-0005-0000-0000-000001010000}"/>
    <cellStyle name="Normal 12 2" xfId="259" xr:uid="{00000000-0005-0000-0000-000002010000}"/>
    <cellStyle name="Normal 12 2 2" xfId="260" xr:uid="{00000000-0005-0000-0000-000003010000}"/>
    <cellStyle name="Normal 12 3" xfId="261" xr:uid="{00000000-0005-0000-0000-000004010000}"/>
    <cellStyle name="Normal 12 3 2" xfId="262" xr:uid="{00000000-0005-0000-0000-000005010000}"/>
    <cellStyle name="Normal 12 4" xfId="263" xr:uid="{00000000-0005-0000-0000-000006010000}"/>
    <cellStyle name="Normal 13" xfId="264" xr:uid="{00000000-0005-0000-0000-000007010000}"/>
    <cellStyle name="Normal 13 2" xfId="265" xr:uid="{00000000-0005-0000-0000-000008010000}"/>
    <cellStyle name="Normal 14" xfId="266" xr:uid="{00000000-0005-0000-0000-000009010000}"/>
    <cellStyle name="Normal 14 2" xfId="267" xr:uid="{00000000-0005-0000-0000-00000A010000}"/>
    <cellStyle name="Normal 2" xfId="268" xr:uid="{00000000-0005-0000-0000-00000B010000}"/>
    <cellStyle name="Normal 2 2" xfId="2" xr:uid="{00000000-0005-0000-0000-00000C010000}"/>
    <cellStyle name="Normal 3" xfId="1" xr:uid="{00000000-0005-0000-0000-00000D010000}"/>
    <cellStyle name="Normal 4" xfId="269" xr:uid="{00000000-0005-0000-0000-00000E010000}"/>
    <cellStyle name="Normal 5" xfId="270" xr:uid="{00000000-0005-0000-0000-00000F010000}"/>
    <cellStyle name="Normal 5 2" xfId="271" xr:uid="{00000000-0005-0000-0000-000010010000}"/>
    <cellStyle name="Normal 6" xfId="272" xr:uid="{00000000-0005-0000-0000-000011010000}"/>
    <cellStyle name="Normal 6 2" xfId="273" xr:uid="{00000000-0005-0000-0000-000012010000}"/>
    <cellStyle name="Normal 6 2 2" xfId="274" xr:uid="{00000000-0005-0000-0000-000013010000}"/>
    <cellStyle name="Normal 6 2 2 2" xfId="275" xr:uid="{00000000-0005-0000-0000-000014010000}"/>
    <cellStyle name="Normal 6 2 3" xfId="276" xr:uid="{00000000-0005-0000-0000-000015010000}"/>
    <cellStyle name="Normal 6 3" xfId="277" xr:uid="{00000000-0005-0000-0000-000016010000}"/>
    <cellStyle name="Normal 6 3 2" xfId="278" xr:uid="{00000000-0005-0000-0000-000017010000}"/>
    <cellStyle name="Normal 6 3 2 2" xfId="279" xr:uid="{00000000-0005-0000-0000-000018010000}"/>
    <cellStyle name="Normal 6 3 3" xfId="280" xr:uid="{00000000-0005-0000-0000-000019010000}"/>
    <cellStyle name="Normal 6 4" xfId="281" xr:uid="{00000000-0005-0000-0000-00001A010000}"/>
    <cellStyle name="Normal 6 4 2" xfId="282" xr:uid="{00000000-0005-0000-0000-00001B010000}"/>
    <cellStyle name="Normal 6 5" xfId="283" xr:uid="{00000000-0005-0000-0000-00001C010000}"/>
    <cellStyle name="Normal 6 5 2" xfId="284" xr:uid="{00000000-0005-0000-0000-00001D010000}"/>
    <cellStyle name="Normal 6 6" xfId="285" xr:uid="{00000000-0005-0000-0000-00001E010000}"/>
    <cellStyle name="Normal 7" xfId="286" xr:uid="{00000000-0005-0000-0000-00001F010000}"/>
    <cellStyle name="Normal 7 2" xfId="287" xr:uid="{00000000-0005-0000-0000-000020010000}"/>
    <cellStyle name="Normal 7 2 2" xfId="288" xr:uid="{00000000-0005-0000-0000-000021010000}"/>
    <cellStyle name="Normal 7 2 2 2" xfId="289" xr:uid="{00000000-0005-0000-0000-000022010000}"/>
    <cellStyle name="Normal 7 2 3" xfId="290" xr:uid="{00000000-0005-0000-0000-000023010000}"/>
    <cellStyle name="Normal 7 3" xfId="291" xr:uid="{00000000-0005-0000-0000-000024010000}"/>
    <cellStyle name="Normal 7 3 2" xfId="292" xr:uid="{00000000-0005-0000-0000-000025010000}"/>
    <cellStyle name="Normal 7 3 2 2" xfId="293" xr:uid="{00000000-0005-0000-0000-000026010000}"/>
    <cellStyle name="Normal 7 3 3" xfId="294" xr:uid="{00000000-0005-0000-0000-000027010000}"/>
    <cellStyle name="Normal 7 4" xfId="295" xr:uid="{00000000-0005-0000-0000-000028010000}"/>
    <cellStyle name="Normal 7 4 2" xfId="296" xr:uid="{00000000-0005-0000-0000-000029010000}"/>
    <cellStyle name="Normal 7 5" xfId="297" xr:uid="{00000000-0005-0000-0000-00002A010000}"/>
    <cellStyle name="Normal 7 5 2" xfId="298" xr:uid="{00000000-0005-0000-0000-00002B010000}"/>
    <cellStyle name="Normal 7 6" xfId="299" xr:uid="{00000000-0005-0000-0000-00002C010000}"/>
    <cellStyle name="Normal 8" xfId="300" xr:uid="{00000000-0005-0000-0000-00002D010000}"/>
    <cellStyle name="Normal 8 2" xfId="301" xr:uid="{00000000-0005-0000-0000-00002E010000}"/>
    <cellStyle name="Normal 8 2 2" xfId="302" xr:uid="{00000000-0005-0000-0000-00002F010000}"/>
    <cellStyle name="Normal 8 2 2 2" xfId="303" xr:uid="{00000000-0005-0000-0000-000030010000}"/>
    <cellStyle name="Normal 8 2 2 2 2" xfId="304" xr:uid="{00000000-0005-0000-0000-000031010000}"/>
    <cellStyle name="Normal 8 2 2 3" xfId="305" xr:uid="{00000000-0005-0000-0000-000032010000}"/>
    <cellStyle name="Normal 8 2 3" xfId="306" xr:uid="{00000000-0005-0000-0000-000033010000}"/>
    <cellStyle name="Normal 8 2 3 2" xfId="307" xr:uid="{00000000-0005-0000-0000-000034010000}"/>
    <cellStyle name="Normal 8 2 3 2 2" xfId="308" xr:uid="{00000000-0005-0000-0000-000035010000}"/>
    <cellStyle name="Normal 8 2 3 3" xfId="309" xr:uid="{00000000-0005-0000-0000-000036010000}"/>
    <cellStyle name="Normal 8 2 4" xfId="310" xr:uid="{00000000-0005-0000-0000-000037010000}"/>
    <cellStyle name="Normal 8 2 4 2" xfId="311" xr:uid="{00000000-0005-0000-0000-000038010000}"/>
    <cellStyle name="Normal 8 2 5" xfId="312" xr:uid="{00000000-0005-0000-0000-000039010000}"/>
    <cellStyle name="Normal 8 2 5 2" xfId="313" xr:uid="{00000000-0005-0000-0000-00003A010000}"/>
    <cellStyle name="Normal 8 2 6" xfId="314" xr:uid="{00000000-0005-0000-0000-00003B010000}"/>
    <cellStyle name="Normal 8 3" xfId="315" xr:uid="{00000000-0005-0000-0000-00003C010000}"/>
    <cellStyle name="Normal 8 3 2" xfId="316" xr:uid="{00000000-0005-0000-0000-00003D010000}"/>
    <cellStyle name="Normal 8 3 2 2" xfId="317" xr:uid="{00000000-0005-0000-0000-00003E010000}"/>
    <cellStyle name="Normal 8 3 3" xfId="318" xr:uid="{00000000-0005-0000-0000-00003F010000}"/>
    <cellStyle name="Normal 8 4" xfId="319" xr:uid="{00000000-0005-0000-0000-000040010000}"/>
    <cellStyle name="Normal 8 4 2" xfId="320" xr:uid="{00000000-0005-0000-0000-000041010000}"/>
    <cellStyle name="Normal 8 4 2 2" xfId="321" xr:uid="{00000000-0005-0000-0000-000042010000}"/>
    <cellStyle name="Normal 8 4 3" xfId="322" xr:uid="{00000000-0005-0000-0000-000043010000}"/>
    <cellStyle name="Normal 8 5" xfId="323" xr:uid="{00000000-0005-0000-0000-000044010000}"/>
    <cellStyle name="Normal 8 6" xfId="324" xr:uid="{00000000-0005-0000-0000-000045010000}"/>
    <cellStyle name="Normal 8 6 2" xfId="325" xr:uid="{00000000-0005-0000-0000-000046010000}"/>
    <cellStyle name="Normal 8 7" xfId="326" xr:uid="{00000000-0005-0000-0000-000047010000}"/>
    <cellStyle name="Normal 9" xfId="327" xr:uid="{00000000-0005-0000-0000-000048010000}"/>
    <cellStyle name="Normal 9 2" xfId="328" xr:uid="{00000000-0005-0000-0000-000049010000}"/>
    <cellStyle name="Normal 9 2 2" xfId="329" xr:uid="{00000000-0005-0000-0000-00004A010000}"/>
    <cellStyle name="Normal 9 2 2 2" xfId="330" xr:uid="{00000000-0005-0000-0000-00004B010000}"/>
    <cellStyle name="Normal 9 2 2 2 2" xfId="331" xr:uid="{00000000-0005-0000-0000-00004C010000}"/>
    <cellStyle name="Normal 9 2 2 3" xfId="332" xr:uid="{00000000-0005-0000-0000-00004D010000}"/>
    <cellStyle name="Normal 9 2 3" xfId="333" xr:uid="{00000000-0005-0000-0000-00004E010000}"/>
    <cellStyle name="Normal 9 2 3 2" xfId="334" xr:uid="{00000000-0005-0000-0000-00004F010000}"/>
    <cellStyle name="Normal 9 2 3 2 2" xfId="335" xr:uid="{00000000-0005-0000-0000-000050010000}"/>
    <cellStyle name="Normal 9 2 3 3" xfId="336" xr:uid="{00000000-0005-0000-0000-000051010000}"/>
    <cellStyle name="Normal 9 2 4" xfId="337" xr:uid="{00000000-0005-0000-0000-000052010000}"/>
    <cellStyle name="Normal 9 2 4 2" xfId="338" xr:uid="{00000000-0005-0000-0000-000053010000}"/>
    <cellStyle name="Normal 9 2 5" xfId="339" xr:uid="{00000000-0005-0000-0000-000054010000}"/>
    <cellStyle name="Normal 9 3" xfId="340" xr:uid="{00000000-0005-0000-0000-000055010000}"/>
    <cellStyle name="Normal 9 3 2" xfId="341" xr:uid="{00000000-0005-0000-0000-000056010000}"/>
    <cellStyle name="Normal 9 3 2 2" xfId="342" xr:uid="{00000000-0005-0000-0000-000057010000}"/>
    <cellStyle name="Normal 9 3 3" xfId="343" xr:uid="{00000000-0005-0000-0000-000058010000}"/>
    <cellStyle name="Normal 9 4" xfId="344" xr:uid="{00000000-0005-0000-0000-000059010000}"/>
    <cellStyle name="Normal 9 4 2" xfId="345" xr:uid="{00000000-0005-0000-0000-00005A010000}"/>
    <cellStyle name="Normal 9 4 2 2" xfId="346" xr:uid="{00000000-0005-0000-0000-00005B010000}"/>
    <cellStyle name="Normal 9 4 3" xfId="347" xr:uid="{00000000-0005-0000-0000-00005C010000}"/>
    <cellStyle name="Normal 9 5" xfId="348" xr:uid="{00000000-0005-0000-0000-00005D010000}"/>
    <cellStyle name="Normal 9 5 2" xfId="349" xr:uid="{00000000-0005-0000-0000-00005E010000}"/>
    <cellStyle name="Normal 9 6" xfId="350" xr:uid="{00000000-0005-0000-0000-00005F010000}"/>
    <cellStyle name="Note 2" xfId="351" xr:uid="{00000000-0005-0000-0000-000060010000}"/>
    <cellStyle name="Note 2 2" xfId="352" xr:uid="{00000000-0005-0000-0000-000061010000}"/>
    <cellStyle name="Note 2 2 2" xfId="353" xr:uid="{00000000-0005-0000-0000-000062010000}"/>
    <cellStyle name="Note 2 2 2 2" xfId="354" xr:uid="{00000000-0005-0000-0000-000063010000}"/>
    <cellStyle name="Note 2 2 3" xfId="355" xr:uid="{00000000-0005-0000-0000-000064010000}"/>
    <cellStyle name="Note 2 3" xfId="356" xr:uid="{00000000-0005-0000-0000-000065010000}"/>
    <cellStyle name="Note 2 3 2" xfId="357" xr:uid="{00000000-0005-0000-0000-000066010000}"/>
    <cellStyle name="Note 2 3 2 2" xfId="358" xr:uid="{00000000-0005-0000-0000-000067010000}"/>
    <cellStyle name="Note 2 3 3" xfId="359" xr:uid="{00000000-0005-0000-0000-000068010000}"/>
    <cellStyle name="Note 2 4" xfId="360" xr:uid="{00000000-0005-0000-0000-000069010000}"/>
    <cellStyle name="Note 2 4 2" xfId="361" xr:uid="{00000000-0005-0000-0000-00006A010000}"/>
    <cellStyle name="Note 2 5" xfId="362" xr:uid="{00000000-0005-0000-0000-00006B010000}"/>
    <cellStyle name="Note 3" xfId="363" xr:uid="{00000000-0005-0000-0000-00006C010000}"/>
    <cellStyle name="Note 3 2" xfId="364" xr:uid="{00000000-0005-0000-0000-00006D010000}"/>
    <cellStyle name="Note 3 2 2" xfId="365" xr:uid="{00000000-0005-0000-0000-00006E010000}"/>
    <cellStyle name="Note 3 3" xfId="366" xr:uid="{00000000-0005-0000-0000-00006F010000}"/>
    <cellStyle name="Percent" xfId="375" builtinId="5"/>
    <cellStyle name="Percent 2" xfId="367" xr:uid="{00000000-0005-0000-0000-000071010000}"/>
    <cellStyle name="Percent 3" xfId="368" xr:uid="{00000000-0005-0000-0000-000072010000}"/>
    <cellStyle name="Percent 3 2" xfId="369" xr:uid="{00000000-0005-0000-0000-000073010000}"/>
    <cellStyle name="Percent 4" xfId="370" xr:uid="{00000000-0005-0000-0000-000074010000}"/>
    <cellStyle name="Percent 4 2" xfId="371" xr:uid="{00000000-0005-0000-0000-000075010000}"/>
    <cellStyle name="Percent 5" xfId="372" xr:uid="{00000000-0005-0000-0000-000076010000}"/>
    <cellStyle name="Percent 6" xfId="373" xr:uid="{00000000-0005-0000-0000-000077010000}"/>
    <cellStyle name="Percent 6 2" xfId="374" xr:uid="{00000000-0005-0000-0000-000078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682B4"/>
      <rgbColor rgb="00DDD9C4"/>
      <rgbColor rgb="00D3D3D3"/>
      <rgbColor rgb="00C0C0C0"/>
      <rgbColor rgb="00D5EBF6"/>
      <rgbColor rgb="00B5D6FA"/>
      <rgbColor rgb="00D6EAFF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PAS\DSA\SugarBudget\PresBudg\PBFY10\PB%20FY10%20Sug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lays vs receipts"/>
      <sheetName val="acq vs disp"/>
      <sheetName val="Budget Model"/>
      <sheetName val="s&amp;u"/>
      <sheetName val="OUTLAY CALC"/>
      <sheetName val="ProcessExtract"/>
      <sheetName val="ProcessDirections"/>
      <sheetName val="TextFileHeader"/>
      <sheetName val="TextFileToLoad"/>
      <sheetName val="ExtractFileForDirect"/>
      <sheetName val="ExtractFileForLoan"/>
      <sheetName val="ExtractFileFor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-Times New Roman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F5166-DB25-4709-B781-B13A8C0E474C}">
  <dimension ref="A1:P279"/>
  <sheetViews>
    <sheetView showRowColHeaders="0" tabSelected="1" zoomScaleNormal="100" workbookViewId="0"/>
  </sheetViews>
  <sheetFormatPr defaultRowHeight="12.5" x14ac:dyDescent="0.25"/>
  <cols>
    <col min="1" max="1" width="17.90625" customWidth="1"/>
    <col min="2" max="2" width="12.1796875" customWidth="1"/>
    <col min="3" max="3" width="11.453125" customWidth="1"/>
    <col min="4" max="5" width="10.90625" customWidth="1"/>
    <col min="6" max="6" width="11.6328125" customWidth="1"/>
    <col min="7" max="8" width="11.26953125" customWidth="1"/>
    <col min="9" max="10" width="11" customWidth="1"/>
    <col min="11" max="11" width="10.81640625" customWidth="1"/>
    <col min="12" max="12" width="10.26953125" customWidth="1"/>
    <col min="13" max="13" width="10.81640625" customWidth="1"/>
    <col min="14" max="14" width="11.1796875" customWidth="1"/>
    <col min="15" max="15" width="10.1796875" customWidth="1"/>
    <col min="16" max="16" width="13.81640625" customWidth="1"/>
  </cols>
  <sheetData>
    <row r="1" spans="1:16" ht="13" thickBot="1" x14ac:dyDescent="0.3"/>
    <row r="2" spans="1:16" x14ac:dyDescent="0.25">
      <c r="A2" s="119" t="s">
        <v>209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1"/>
    </row>
    <row r="3" spans="1:16" ht="13" thickBot="1" x14ac:dyDescent="0.3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4"/>
    </row>
    <row r="4" spans="1:16" ht="13" thickBot="1" x14ac:dyDescent="0.3"/>
    <row r="5" spans="1:16" x14ac:dyDescent="0.25">
      <c r="A5" s="117" t="s">
        <v>210</v>
      </c>
      <c r="B5" s="117" t="s">
        <v>211</v>
      </c>
      <c r="C5" s="117" t="s">
        <v>212</v>
      </c>
      <c r="D5" s="117" t="s">
        <v>213</v>
      </c>
      <c r="E5" s="117" t="s">
        <v>214</v>
      </c>
      <c r="F5" s="117" t="s">
        <v>215</v>
      </c>
      <c r="G5" s="117" t="s">
        <v>216</v>
      </c>
      <c r="H5" s="117" t="s">
        <v>118</v>
      </c>
      <c r="I5" s="117" t="s">
        <v>217</v>
      </c>
      <c r="J5" s="117" t="s">
        <v>218</v>
      </c>
      <c r="K5" s="117" t="s">
        <v>219</v>
      </c>
      <c r="L5" s="117" t="s">
        <v>220</v>
      </c>
      <c r="M5" s="117" t="s">
        <v>259</v>
      </c>
      <c r="N5" s="117" t="s">
        <v>264</v>
      </c>
      <c r="O5" s="117" t="s">
        <v>265</v>
      </c>
      <c r="P5" s="113" t="s">
        <v>267</v>
      </c>
    </row>
    <row r="6" spans="1:16" ht="13" thickBot="1" x14ac:dyDescent="0.3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4" t="s">
        <v>109</v>
      </c>
    </row>
    <row r="7" spans="1:16" ht="13" thickBot="1" x14ac:dyDescent="0.3">
      <c r="A7" s="98" t="s">
        <v>221</v>
      </c>
      <c r="B7" s="99"/>
      <c r="C7" s="100">
        <v>21864781</v>
      </c>
      <c r="D7" s="100">
        <v>842171</v>
      </c>
      <c r="E7" s="100">
        <v>960270</v>
      </c>
      <c r="F7" s="100">
        <v>1229054</v>
      </c>
      <c r="G7" s="100">
        <v>941886</v>
      </c>
      <c r="H7" s="100">
        <v>1249364</v>
      </c>
      <c r="I7" s="100">
        <v>1316089</v>
      </c>
      <c r="J7" s="100">
        <v>1070773</v>
      </c>
      <c r="K7" s="100">
        <v>1026313</v>
      </c>
      <c r="L7" s="100">
        <v>1055743</v>
      </c>
      <c r="M7" s="100">
        <v>846245</v>
      </c>
      <c r="N7" s="100">
        <v>1236482</v>
      </c>
      <c r="O7" s="100">
        <v>963703</v>
      </c>
      <c r="P7" s="100">
        <v>12738093</v>
      </c>
    </row>
    <row r="8" spans="1:16" ht="13" thickBot="1" x14ac:dyDescent="0.3">
      <c r="A8" s="101" t="s">
        <v>222</v>
      </c>
      <c r="B8" s="102"/>
      <c r="C8" s="103">
        <v>6977000</v>
      </c>
      <c r="D8" s="103">
        <v>360655</v>
      </c>
      <c r="E8" s="103">
        <v>595315</v>
      </c>
      <c r="F8" s="103">
        <v>819873</v>
      </c>
      <c r="G8" s="103">
        <v>612169</v>
      </c>
      <c r="H8" s="103">
        <v>797889</v>
      </c>
      <c r="I8" s="103">
        <v>606311</v>
      </c>
      <c r="J8" s="103">
        <v>545262</v>
      </c>
      <c r="K8" s="103">
        <v>607845</v>
      </c>
      <c r="L8" s="103">
        <v>419203</v>
      </c>
      <c r="M8" s="103">
        <v>355719</v>
      </c>
      <c r="N8" s="103">
        <v>738680</v>
      </c>
      <c r="O8" s="103">
        <v>357458</v>
      </c>
      <c r="P8" s="103">
        <v>6816379</v>
      </c>
    </row>
    <row r="9" spans="1:16" ht="13" thickBot="1" x14ac:dyDescent="0.3">
      <c r="A9" s="104" t="s">
        <v>223</v>
      </c>
      <c r="B9" s="105"/>
      <c r="C9" s="106">
        <v>6656311</v>
      </c>
      <c r="D9" s="106">
        <v>331325</v>
      </c>
      <c r="E9" s="106">
        <v>577462</v>
      </c>
      <c r="F9" s="106">
        <v>813420</v>
      </c>
      <c r="G9" s="106">
        <v>608657</v>
      </c>
      <c r="H9" s="106">
        <v>789593</v>
      </c>
      <c r="I9" s="106">
        <v>603666</v>
      </c>
      <c r="J9" s="106">
        <v>517638</v>
      </c>
      <c r="K9" s="106">
        <v>563400</v>
      </c>
      <c r="L9" s="106">
        <v>414165</v>
      </c>
      <c r="M9" s="106">
        <v>306786</v>
      </c>
      <c r="N9" s="106">
        <v>709614</v>
      </c>
      <c r="O9" s="106">
        <v>335584</v>
      </c>
      <c r="P9" s="106">
        <v>6571310</v>
      </c>
    </row>
    <row r="10" spans="1:16" ht="13" thickBot="1" x14ac:dyDescent="0.3">
      <c r="A10" s="107"/>
      <c r="B10" s="108" t="s">
        <v>224</v>
      </c>
      <c r="C10" s="107"/>
      <c r="D10" s="107">
        <v>0</v>
      </c>
      <c r="E10" s="107">
        <v>0</v>
      </c>
      <c r="F10" s="107">
        <v>0</v>
      </c>
      <c r="G10" s="109">
        <v>1368</v>
      </c>
      <c r="H10" s="107">
        <v>0</v>
      </c>
      <c r="I10" s="107">
        <v>0</v>
      </c>
      <c r="J10" s="107">
        <v>990</v>
      </c>
      <c r="K10" s="107">
        <v>0</v>
      </c>
      <c r="L10" s="107">
        <v>0</v>
      </c>
      <c r="M10" s="107">
        <v>0</v>
      </c>
      <c r="N10" s="109">
        <v>1386</v>
      </c>
      <c r="O10" s="107">
        <v>0</v>
      </c>
      <c r="P10" s="109">
        <v>3744</v>
      </c>
    </row>
    <row r="11" spans="1:16" ht="13" thickBot="1" x14ac:dyDescent="0.3">
      <c r="A11" s="107"/>
      <c r="B11" s="108" t="s">
        <v>170</v>
      </c>
      <c r="C11" s="107"/>
      <c r="D11" s="107">
        <v>0</v>
      </c>
      <c r="E11" s="109">
        <v>10800</v>
      </c>
      <c r="F11" s="107">
        <v>0</v>
      </c>
      <c r="G11" s="109">
        <v>10100</v>
      </c>
      <c r="H11" s="107">
        <v>0</v>
      </c>
      <c r="I11" s="109">
        <v>7700</v>
      </c>
      <c r="J11" s="109">
        <v>7700</v>
      </c>
      <c r="K11" s="109">
        <v>8300</v>
      </c>
      <c r="L11" s="107">
        <v>0</v>
      </c>
      <c r="M11" s="109">
        <v>10800</v>
      </c>
      <c r="N11" s="109">
        <v>6540</v>
      </c>
      <c r="O11" s="107">
        <v>0</v>
      </c>
      <c r="P11" s="109">
        <v>61940</v>
      </c>
    </row>
    <row r="12" spans="1:16" ht="13" thickBot="1" x14ac:dyDescent="0.3">
      <c r="A12" s="107"/>
      <c r="B12" s="108" t="s">
        <v>150</v>
      </c>
      <c r="C12" s="107"/>
      <c r="D12" s="107">
        <v>0</v>
      </c>
      <c r="E12" s="109">
        <v>9262</v>
      </c>
      <c r="F12" s="107">
        <v>0</v>
      </c>
      <c r="G12" s="109">
        <v>17289</v>
      </c>
      <c r="H12" s="109">
        <v>10896</v>
      </c>
      <c r="I12" s="109">
        <v>14742</v>
      </c>
      <c r="J12" s="107">
        <v>0</v>
      </c>
      <c r="K12" s="109">
        <v>11886</v>
      </c>
      <c r="L12" s="109">
        <v>7410</v>
      </c>
      <c r="M12" s="109">
        <v>1680</v>
      </c>
      <c r="N12" s="109">
        <v>7410</v>
      </c>
      <c r="O12" s="109">
        <v>18620</v>
      </c>
      <c r="P12" s="109">
        <v>99195</v>
      </c>
    </row>
    <row r="13" spans="1:16" ht="13" thickBot="1" x14ac:dyDescent="0.3">
      <c r="A13" s="107"/>
      <c r="B13" s="108" t="s">
        <v>189</v>
      </c>
      <c r="C13" s="107"/>
      <c r="D13" s="107">
        <v>0</v>
      </c>
      <c r="E13" s="109">
        <v>38136</v>
      </c>
      <c r="F13" s="109">
        <v>19068</v>
      </c>
      <c r="G13" s="109">
        <v>10000</v>
      </c>
      <c r="H13" s="107">
        <v>0</v>
      </c>
      <c r="I13" s="107">
        <v>0</v>
      </c>
      <c r="J13" s="109">
        <v>19068</v>
      </c>
      <c r="K13" s="109">
        <v>57204</v>
      </c>
      <c r="L13" s="109">
        <v>19817</v>
      </c>
      <c r="M13" s="109">
        <v>19068</v>
      </c>
      <c r="N13" s="109">
        <v>8864</v>
      </c>
      <c r="O13" s="107">
        <v>0</v>
      </c>
      <c r="P13" s="109">
        <v>191225</v>
      </c>
    </row>
    <row r="14" spans="1:16" ht="13" thickBot="1" x14ac:dyDescent="0.3">
      <c r="A14" s="107"/>
      <c r="B14" s="108" t="s">
        <v>134</v>
      </c>
      <c r="C14" s="107"/>
      <c r="D14" s="109">
        <v>83778</v>
      </c>
      <c r="E14" s="109">
        <v>32787</v>
      </c>
      <c r="F14" s="109">
        <v>137375</v>
      </c>
      <c r="G14" s="109">
        <v>119499</v>
      </c>
      <c r="H14" s="109">
        <v>74909</v>
      </c>
      <c r="I14" s="109">
        <v>129970</v>
      </c>
      <c r="J14" s="109">
        <v>134807</v>
      </c>
      <c r="K14" s="109">
        <v>109218</v>
      </c>
      <c r="L14" s="109">
        <v>77232</v>
      </c>
      <c r="M14" s="109">
        <v>83709</v>
      </c>
      <c r="N14" s="109">
        <v>90854</v>
      </c>
      <c r="O14" s="109">
        <v>44061</v>
      </c>
      <c r="P14" s="109">
        <v>1118199</v>
      </c>
    </row>
    <row r="15" spans="1:16" ht="13" thickBot="1" x14ac:dyDescent="0.3">
      <c r="A15" s="107"/>
      <c r="B15" s="108" t="s">
        <v>135</v>
      </c>
      <c r="C15" s="107"/>
      <c r="D15" s="109">
        <v>10656</v>
      </c>
      <c r="E15" s="107">
        <v>0</v>
      </c>
      <c r="F15" s="109">
        <v>12346</v>
      </c>
      <c r="G15" s="109">
        <v>8736</v>
      </c>
      <c r="H15" s="107">
        <v>480</v>
      </c>
      <c r="I15" s="109">
        <v>10752</v>
      </c>
      <c r="J15" s="109">
        <v>1254</v>
      </c>
      <c r="K15" s="109">
        <v>9408</v>
      </c>
      <c r="L15" s="109">
        <v>12770</v>
      </c>
      <c r="M15" s="107">
        <v>0</v>
      </c>
      <c r="N15" s="109">
        <v>21504</v>
      </c>
      <c r="O15" s="109">
        <v>6720</v>
      </c>
      <c r="P15" s="109">
        <v>94626</v>
      </c>
    </row>
    <row r="16" spans="1:16" ht="13" thickBot="1" x14ac:dyDescent="0.3">
      <c r="A16" s="107"/>
      <c r="B16" s="108" t="s">
        <v>138</v>
      </c>
      <c r="C16" s="107"/>
      <c r="D16" s="107">
        <v>0</v>
      </c>
      <c r="E16" s="109">
        <v>75881</v>
      </c>
      <c r="F16" s="109">
        <v>388687</v>
      </c>
      <c r="G16" s="109">
        <v>298583</v>
      </c>
      <c r="H16" s="109">
        <v>591940</v>
      </c>
      <c r="I16" s="109">
        <v>316482</v>
      </c>
      <c r="J16" s="109">
        <v>151837</v>
      </c>
      <c r="K16" s="109">
        <v>186345</v>
      </c>
      <c r="L16" s="109">
        <v>112656</v>
      </c>
      <c r="M16" s="109">
        <v>108816</v>
      </c>
      <c r="N16" s="109">
        <v>405087</v>
      </c>
      <c r="O16" s="109">
        <v>235226</v>
      </c>
      <c r="P16" s="109">
        <v>2871540</v>
      </c>
    </row>
    <row r="17" spans="1:16" ht="13" thickBot="1" x14ac:dyDescent="0.3">
      <c r="A17" s="107"/>
      <c r="B17" s="108" t="s">
        <v>139</v>
      </c>
      <c r="C17" s="107"/>
      <c r="D17" s="107">
        <v>729</v>
      </c>
      <c r="E17" s="109">
        <v>6485</v>
      </c>
      <c r="F17" s="109">
        <v>2505</v>
      </c>
      <c r="G17" s="109">
        <v>6718</v>
      </c>
      <c r="H17" s="109">
        <v>6556</v>
      </c>
      <c r="I17" s="109">
        <v>7580</v>
      </c>
      <c r="J17" s="109">
        <v>10980</v>
      </c>
      <c r="K17" s="109">
        <v>2261</v>
      </c>
      <c r="L17" s="109">
        <v>3886</v>
      </c>
      <c r="M17" s="109">
        <v>4763</v>
      </c>
      <c r="N17" s="109">
        <v>2521</v>
      </c>
      <c r="O17" s="109">
        <v>3079</v>
      </c>
      <c r="P17" s="109">
        <v>58063</v>
      </c>
    </row>
    <row r="18" spans="1:16" ht="13" thickBot="1" x14ac:dyDescent="0.3">
      <c r="A18" s="107"/>
      <c r="B18" s="108" t="s">
        <v>140</v>
      </c>
      <c r="C18" s="107"/>
      <c r="D18" s="109">
        <v>3168</v>
      </c>
      <c r="E18" s="107">
        <v>0</v>
      </c>
      <c r="F18" s="109">
        <v>3432</v>
      </c>
      <c r="G18" s="109">
        <v>1584</v>
      </c>
      <c r="H18" s="107">
        <v>0</v>
      </c>
      <c r="I18" s="109">
        <v>1584</v>
      </c>
      <c r="J18" s="107">
        <v>660</v>
      </c>
      <c r="K18" s="107">
        <v>660</v>
      </c>
      <c r="L18" s="107">
        <v>0</v>
      </c>
      <c r="M18" s="109">
        <v>1056</v>
      </c>
      <c r="N18" s="109">
        <v>1056</v>
      </c>
      <c r="O18" s="109">
        <v>4736</v>
      </c>
      <c r="P18" s="109">
        <v>17936</v>
      </c>
    </row>
    <row r="19" spans="1:16" ht="13" thickBot="1" x14ac:dyDescent="0.3">
      <c r="A19" s="107"/>
      <c r="B19" s="108" t="s">
        <v>141</v>
      </c>
      <c r="C19" s="107"/>
      <c r="D19" s="107">
        <v>0</v>
      </c>
      <c r="E19" s="109">
        <v>4800</v>
      </c>
      <c r="F19" s="107">
        <v>0</v>
      </c>
      <c r="G19" s="107">
        <v>0</v>
      </c>
      <c r="H19" s="109">
        <v>22800</v>
      </c>
      <c r="I19" s="107">
        <v>0</v>
      </c>
      <c r="J19" s="109">
        <v>6000</v>
      </c>
      <c r="K19" s="109">
        <v>18000</v>
      </c>
      <c r="L19" s="107">
        <v>0</v>
      </c>
      <c r="M19" s="107">
        <v>323</v>
      </c>
      <c r="N19" s="107">
        <v>0</v>
      </c>
      <c r="O19" s="107">
        <v>0</v>
      </c>
      <c r="P19" s="109">
        <v>51923</v>
      </c>
    </row>
    <row r="20" spans="1:16" ht="13" thickBot="1" x14ac:dyDescent="0.3">
      <c r="A20" s="107"/>
      <c r="B20" s="108" t="s">
        <v>142</v>
      </c>
      <c r="C20" s="107"/>
      <c r="D20" s="109">
        <v>226403</v>
      </c>
      <c r="E20" s="109">
        <v>199133</v>
      </c>
      <c r="F20" s="109">
        <v>177477</v>
      </c>
      <c r="G20" s="109">
        <v>105253</v>
      </c>
      <c r="H20" s="109">
        <v>62215</v>
      </c>
      <c r="I20" s="109">
        <v>73109</v>
      </c>
      <c r="J20" s="109">
        <v>165920</v>
      </c>
      <c r="K20" s="109">
        <v>141602</v>
      </c>
      <c r="L20" s="109">
        <v>154120</v>
      </c>
      <c r="M20" s="109">
        <v>63531</v>
      </c>
      <c r="N20" s="109">
        <v>148656</v>
      </c>
      <c r="O20" s="107">
        <v>0</v>
      </c>
      <c r="P20" s="109">
        <v>1517419</v>
      </c>
    </row>
    <row r="21" spans="1:16" ht="13" thickBot="1" x14ac:dyDescent="0.3">
      <c r="A21" s="107"/>
      <c r="B21" s="108" t="s">
        <v>260</v>
      </c>
      <c r="C21" s="107"/>
      <c r="D21" s="107">
        <v>0</v>
      </c>
      <c r="E21" s="107">
        <v>0</v>
      </c>
      <c r="F21" s="107">
        <v>0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9">
        <v>1250</v>
      </c>
      <c r="N21" s="107">
        <v>0</v>
      </c>
      <c r="O21" s="109">
        <v>1270</v>
      </c>
      <c r="P21" s="109">
        <v>2520</v>
      </c>
    </row>
    <row r="22" spans="1:16" ht="13" thickBot="1" x14ac:dyDescent="0.3">
      <c r="A22" s="107"/>
      <c r="B22" s="108" t="s">
        <v>143</v>
      </c>
      <c r="C22" s="107"/>
      <c r="D22" s="107">
        <v>0</v>
      </c>
      <c r="E22" s="109">
        <v>23640</v>
      </c>
      <c r="F22" s="109">
        <v>2642</v>
      </c>
      <c r="G22" s="109">
        <v>3572</v>
      </c>
      <c r="H22" s="109">
        <v>2092</v>
      </c>
      <c r="I22" s="109">
        <v>20013</v>
      </c>
      <c r="J22" s="109">
        <v>1075</v>
      </c>
      <c r="K22" s="107">
        <v>0</v>
      </c>
      <c r="L22" s="109">
        <v>20019</v>
      </c>
      <c r="M22" s="107">
        <v>0</v>
      </c>
      <c r="N22" s="109">
        <v>3572</v>
      </c>
      <c r="O22" s="107">
        <v>0</v>
      </c>
      <c r="P22" s="109">
        <v>76625</v>
      </c>
    </row>
    <row r="23" spans="1:16" ht="13" thickBot="1" x14ac:dyDescent="0.3">
      <c r="A23" s="107"/>
      <c r="B23" s="108" t="s">
        <v>179</v>
      </c>
      <c r="C23" s="107"/>
      <c r="D23" s="107">
        <v>0</v>
      </c>
      <c r="E23" s="107">
        <v>0</v>
      </c>
      <c r="F23" s="107">
        <v>0</v>
      </c>
      <c r="G23" s="109">
        <v>1235</v>
      </c>
      <c r="H23" s="107">
        <v>0</v>
      </c>
      <c r="I23" s="109">
        <v>1230</v>
      </c>
      <c r="J23" s="107">
        <v>0</v>
      </c>
      <c r="K23" s="109">
        <v>2000</v>
      </c>
      <c r="L23" s="107">
        <v>0</v>
      </c>
      <c r="M23" s="107">
        <v>0</v>
      </c>
      <c r="N23" s="109">
        <v>1025</v>
      </c>
      <c r="O23" s="107">
        <v>0</v>
      </c>
      <c r="P23" s="109">
        <v>5490</v>
      </c>
    </row>
    <row r="24" spans="1:16" ht="13" thickBot="1" x14ac:dyDescent="0.3">
      <c r="A24" s="107"/>
      <c r="B24" s="108" t="s">
        <v>164</v>
      </c>
      <c r="C24" s="107"/>
      <c r="D24" s="107">
        <v>0</v>
      </c>
      <c r="E24" s="107">
        <v>2</v>
      </c>
      <c r="F24" s="107">
        <v>4</v>
      </c>
      <c r="G24" s="107">
        <v>4</v>
      </c>
      <c r="H24" s="107">
        <v>2</v>
      </c>
      <c r="I24" s="107">
        <v>0</v>
      </c>
      <c r="J24" s="107">
        <v>0</v>
      </c>
      <c r="K24" s="107">
        <v>0</v>
      </c>
      <c r="L24" s="107">
        <v>0</v>
      </c>
      <c r="M24" s="107">
        <v>2</v>
      </c>
      <c r="N24" s="107">
        <v>2</v>
      </c>
      <c r="O24" s="107">
        <v>0</v>
      </c>
      <c r="P24" s="107">
        <v>16</v>
      </c>
    </row>
    <row r="25" spans="1:16" ht="13" thickBot="1" x14ac:dyDescent="0.3">
      <c r="A25" s="107"/>
      <c r="B25" s="108" t="s">
        <v>145</v>
      </c>
      <c r="C25" s="107"/>
      <c r="D25" s="107">
        <v>576</v>
      </c>
      <c r="E25" s="107">
        <v>600</v>
      </c>
      <c r="F25" s="109">
        <v>1770</v>
      </c>
      <c r="G25" s="107">
        <v>465</v>
      </c>
      <c r="H25" s="109">
        <v>2400</v>
      </c>
      <c r="I25" s="107">
        <v>696</v>
      </c>
      <c r="J25" s="109">
        <v>2450</v>
      </c>
      <c r="K25" s="107">
        <v>0</v>
      </c>
      <c r="L25" s="109">
        <v>1104</v>
      </c>
      <c r="M25" s="107">
        <v>600</v>
      </c>
      <c r="N25" s="107">
        <v>116</v>
      </c>
      <c r="O25" s="109">
        <v>1797</v>
      </c>
      <c r="P25" s="109">
        <v>12574</v>
      </c>
    </row>
    <row r="26" spans="1:16" ht="25.5" thickBot="1" x14ac:dyDescent="0.3">
      <c r="A26" s="107"/>
      <c r="B26" s="108" t="s">
        <v>147</v>
      </c>
      <c r="C26" s="107"/>
      <c r="D26" s="109">
        <v>6015</v>
      </c>
      <c r="E26" s="109">
        <v>175936</v>
      </c>
      <c r="F26" s="109">
        <v>68114</v>
      </c>
      <c r="G26" s="109">
        <v>24251</v>
      </c>
      <c r="H26" s="109">
        <v>15303</v>
      </c>
      <c r="I26" s="109">
        <v>19808</v>
      </c>
      <c r="J26" s="109">
        <v>14897</v>
      </c>
      <c r="K26" s="109">
        <v>16516</v>
      </c>
      <c r="L26" s="109">
        <v>5151</v>
      </c>
      <c r="M26" s="109">
        <v>11188</v>
      </c>
      <c r="N26" s="109">
        <v>11021</v>
      </c>
      <c r="O26" s="109">
        <v>20075</v>
      </c>
      <c r="P26" s="109">
        <v>388275</v>
      </c>
    </row>
    <row r="27" spans="1:16" ht="13" thickBot="1" x14ac:dyDescent="0.3">
      <c r="A27" s="104" t="s">
        <v>225</v>
      </c>
      <c r="B27" s="105"/>
      <c r="C27" s="106">
        <v>96161</v>
      </c>
      <c r="D27" s="106">
        <v>14592</v>
      </c>
      <c r="E27" s="106">
        <v>17311</v>
      </c>
      <c r="F27" s="106">
        <v>2063</v>
      </c>
      <c r="G27" s="106">
        <v>3512</v>
      </c>
      <c r="H27" s="106">
        <v>8296</v>
      </c>
      <c r="I27" s="104">
        <v>150</v>
      </c>
      <c r="J27" s="106">
        <v>3653</v>
      </c>
      <c r="K27" s="106">
        <v>2496</v>
      </c>
      <c r="L27" s="106">
        <v>5038</v>
      </c>
      <c r="M27" s="106">
        <v>29908</v>
      </c>
      <c r="N27" s="106">
        <v>2200</v>
      </c>
      <c r="O27" s="106">
        <v>2874</v>
      </c>
      <c r="P27" s="106">
        <v>92093</v>
      </c>
    </row>
    <row r="28" spans="1:16" ht="13" thickBot="1" x14ac:dyDescent="0.3">
      <c r="A28" s="107"/>
      <c r="B28" s="108" t="s">
        <v>150</v>
      </c>
      <c r="C28" s="107"/>
      <c r="D28" s="109">
        <v>11886</v>
      </c>
      <c r="E28" s="107">
        <v>0</v>
      </c>
      <c r="F28" s="107">
        <v>0</v>
      </c>
      <c r="G28" s="107">
        <v>0</v>
      </c>
      <c r="H28" s="107">
        <v>0</v>
      </c>
      <c r="I28" s="107">
        <v>0</v>
      </c>
      <c r="J28" s="107">
        <v>0</v>
      </c>
      <c r="K28" s="109">
        <v>2496</v>
      </c>
      <c r="L28" s="107">
        <v>0</v>
      </c>
      <c r="M28" s="109">
        <v>4562</v>
      </c>
      <c r="N28" s="107">
        <v>0</v>
      </c>
      <c r="O28" s="107">
        <v>0</v>
      </c>
      <c r="P28" s="109">
        <v>18944</v>
      </c>
    </row>
    <row r="29" spans="1:16" ht="13" thickBot="1" x14ac:dyDescent="0.3">
      <c r="A29" s="107"/>
      <c r="B29" s="108" t="s">
        <v>189</v>
      </c>
      <c r="C29" s="107"/>
      <c r="D29" s="107">
        <v>0</v>
      </c>
      <c r="E29" s="107">
        <v>0</v>
      </c>
      <c r="F29" s="107">
        <v>0</v>
      </c>
      <c r="G29" s="107">
        <v>0</v>
      </c>
      <c r="H29" s="107">
        <v>0</v>
      </c>
      <c r="I29" s="107">
        <v>0</v>
      </c>
      <c r="J29" s="107">
        <v>0</v>
      </c>
      <c r="K29" s="107">
        <v>0</v>
      </c>
      <c r="L29" s="107">
        <v>459</v>
      </c>
      <c r="M29" s="107">
        <v>0</v>
      </c>
      <c r="N29" s="107">
        <v>0</v>
      </c>
      <c r="O29" s="107">
        <v>0</v>
      </c>
      <c r="P29" s="107">
        <v>459</v>
      </c>
    </row>
    <row r="30" spans="1:16" ht="13" thickBot="1" x14ac:dyDescent="0.3">
      <c r="A30" s="107"/>
      <c r="B30" s="108" t="s">
        <v>134</v>
      </c>
      <c r="C30" s="107"/>
      <c r="D30" s="107">
        <v>0</v>
      </c>
      <c r="E30" s="107">
        <v>480</v>
      </c>
      <c r="F30" s="109">
        <v>2063</v>
      </c>
      <c r="G30" s="109">
        <v>1986</v>
      </c>
      <c r="H30" s="109">
        <v>3502</v>
      </c>
      <c r="I30" s="107">
        <v>150</v>
      </c>
      <c r="J30" s="109">
        <v>3653</v>
      </c>
      <c r="K30" s="107">
        <v>0</v>
      </c>
      <c r="L30" s="109">
        <v>4579</v>
      </c>
      <c r="M30" s="109">
        <v>15346</v>
      </c>
      <c r="N30" s="109">
        <v>1741</v>
      </c>
      <c r="O30" s="107">
        <v>0</v>
      </c>
      <c r="P30" s="109">
        <v>33500</v>
      </c>
    </row>
    <row r="31" spans="1:16" ht="13" thickBot="1" x14ac:dyDescent="0.3">
      <c r="A31" s="107"/>
      <c r="B31" s="108" t="s">
        <v>138</v>
      </c>
      <c r="C31" s="107"/>
      <c r="D31" s="107">
        <v>0</v>
      </c>
      <c r="E31" s="107">
        <v>0</v>
      </c>
      <c r="F31" s="107">
        <v>0</v>
      </c>
      <c r="G31" s="107">
        <v>0</v>
      </c>
      <c r="H31" s="109">
        <v>4794</v>
      </c>
      <c r="I31" s="107">
        <v>0</v>
      </c>
      <c r="J31" s="107">
        <v>0</v>
      </c>
      <c r="K31" s="107">
        <v>0</v>
      </c>
      <c r="L31" s="107">
        <v>0</v>
      </c>
      <c r="M31" s="109">
        <v>10000</v>
      </c>
      <c r="N31" s="107">
        <v>459</v>
      </c>
      <c r="O31" s="107">
        <v>0</v>
      </c>
      <c r="P31" s="109">
        <v>15253</v>
      </c>
    </row>
    <row r="32" spans="1:16" ht="25.5" thickBot="1" x14ac:dyDescent="0.3">
      <c r="A32" s="107"/>
      <c r="B32" s="108" t="s">
        <v>147</v>
      </c>
      <c r="C32" s="107"/>
      <c r="D32" s="109">
        <v>2706</v>
      </c>
      <c r="E32" s="109">
        <v>16831</v>
      </c>
      <c r="F32" s="107">
        <v>0</v>
      </c>
      <c r="G32" s="109">
        <v>1526</v>
      </c>
      <c r="H32" s="107">
        <v>0</v>
      </c>
      <c r="I32" s="107">
        <v>0</v>
      </c>
      <c r="J32" s="107">
        <v>0</v>
      </c>
      <c r="K32" s="107">
        <v>0</v>
      </c>
      <c r="L32" s="107">
        <v>0</v>
      </c>
      <c r="M32" s="107">
        <v>0</v>
      </c>
      <c r="N32" s="107">
        <v>0</v>
      </c>
      <c r="O32" s="109">
        <v>2874</v>
      </c>
      <c r="P32" s="109">
        <v>23937</v>
      </c>
    </row>
    <row r="33" spans="1:16" ht="13" thickBot="1" x14ac:dyDescent="0.3">
      <c r="A33" s="104" t="s">
        <v>226</v>
      </c>
      <c r="B33" s="105"/>
      <c r="C33" s="106">
        <v>73935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6">
        <v>2495</v>
      </c>
      <c r="J33" s="104">
        <v>0</v>
      </c>
      <c r="K33" s="104">
        <v>0</v>
      </c>
      <c r="L33" s="104">
        <v>0</v>
      </c>
      <c r="M33" s="104">
        <v>0</v>
      </c>
      <c r="N33" s="104">
        <v>0</v>
      </c>
      <c r="O33" s="104">
        <v>0</v>
      </c>
      <c r="P33" s="106">
        <v>2495</v>
      </c>
    </row>
    <row r="34" spans="1:16" ht="13" thickBot="1" x14ac:dyDescent="0.3">
      <c r="A34" s="107"/>
      <c r="B34" s="108" t="s">
        <v>260</v>
      </c>
      <c r="C34" s="107"/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109">
        <v>2495</v>
      </c>
      <c r="J34" s="107">
        <v>0</v>
      </c>
      <c r="K34" s="107">
        <v>0</v>
      </c>
      <c r="L34" s="107">
        <v>0</v>
      </c>
      <c r="M34" s="107">
        <v>0</v>
      </c>
      <c r="N34" s="107">
        <v>0</v>
      </c>
      <c r="O34" s="107">
        <v>0</v>
      </c>
      <c r="P34" s="109">
        <v>2495</v>
      </c>
    </row>
    <row r="35" spans="1:16" ht="13" thickBot="1" x14ac:dyDescent="0.3">
      <c r="A35" s="104" t="s">
        <v>227</v>
      </c>
      <c r="B35" s="105"/>
      <c r="C35" s="106">
        <v>150593</v>
      </c>
      <c r="D35" s="106">
        <v>14738</v>
      </c>
      <c r="E35" s="104">
        <v>542</v>
      </c>
      <c r="F35" s="106">
        <v>4390</v>
      </c>
      <c r="G35" s="104">
        <v>0</v>
      </c>
      <c r="H35" s="104">
        <v>0</v>
      </c>
      <c r="I35" s="104">
        <v>0</v>
      </c>
      <c r="J35" s="106">
        <v>23971</v>
      </c>
      <c r="K35" s="106">
        <v>41949</v>
      </c>
      <c r="L35" s="104">
        <v>0</v>
      </c>
      <c r="M35" s="106">
        <v>19025</v>
      </c>
      <c r="N35" s="106">
        <v>26866</v>
      </c>
      <c r="O35" s="106">
        <v>19000</v>
      </c>
      <c r="P35" s="106">
        <v>150481</v>
      </c>
    </row>
    <row r="36" spans="1:16" ht="13" thickBot="1" x14ac:dyDescent="0.3">
      <c r="A36" s="107"/>
      <c r="B36" s="108" t="s">
        <v>142</v>
      </c>
      <c r="C36" s="109">
        <v>150593</v>
      </c>
      <c r="D36" s="109">
        <v>14738</v>
      </c>
      <c r="E36" s="107">
        <v>542</v>
      </c>
      <c r="F36" s="109">
        <v>4390</v>
      </c>
      <c r="G36" s="107">
        <v>0</v>
      </c>
      <c r="H36" s="107">
        <v>0</v>
      </c>
      <c r="I36" s="107">
        <v>0</v>
      </c>
      <c r="J36" s="109">
        <v>23971</v>
      </c>
      <c r="K36" s="109">
        <v>41949</v>
      </c>
      <c r="L36" s="107">
        <v>0</v>
      </c>
      <c r="M36" s="109">
        <v>19025</v>
      </c>
      <c r="N36" s="109">
        <v>26866</v>
      </c>
      <c r="O36" s="109">
        <v>19000</v>
      </c>
      <c r="P36" s="109">
        <v>150481</v>
      </c>
    </row>
    <row r="37" spans="1:16" ht="25.5" thickBot="1" x14ac:dyDescent="0.3">
      <c r="A37" s="101" t="s">
        <v>228</v>
      </c>
      <c r="B37" s="102"/>
      <c r="C37" s="103">
        <v>5261000</v>
      </c>
      <c r="D37" s="103">
        <v>7000</v>
      </c>
      <c r="E37" s="103">
        <v>8000</v>
      </c>
      <c r="F37" s="102">
        <v>0</v>
      </c>
      <c r="G37" s="102">
        <v>438</v>
      </c>
      <c r="H37" s="103">
        <v>19000</v>
      </c>
      <c r="I37" s="103">
        <v>34550</v>
      </c>
      <c r="J37" s="102">
        <v>600</v>
      </c>
      <c r="K37" s="102">
        <v>0</v>
      </c>
      <c r="L37" s="102">
        <v>0</v>
      </c>
      <c r="M37" s="103">
        <v>9800</v>
      </c>
      <c r="N37" s="102">
        <v>0</v>
      </c>
      <c r="O37" s="102">
        <v>0</v>
      </c>
      <c r="P37" s="103">
        <v>79388</v>
      </c>
    </row>
    <row r="38" spans="1:16" ht="13" thickBot="1" x14ac:dyDescent="0.3">
      <c r="A38" s="104" t="s">
        <v>223</v>
      </c>
      <c r="B38" s="105"/>
      <c r="C38" s="106">
        <v>4441359</v>
      </c>
      <c r="D38" s="106">
        <v>7000</v>
      </c>
      <c r="E38" s="106">
        <v>8000</v>
      </c>
      <c r="F38" s="104">
        <v>0</v>
      </c>
      <c r="G38" s="104">
        <v>438</v>
      </c>
      <c r="H38" s="106">
        <v>19000</v>
      </c>
      <c r="I38" s="106">
        <v>34550</v>
      </c>
      <c r="J38" s="104">
        <v>600</v>
      </c>
      <c r="K38" s="104">
        <v>0</v>
      </c>
      <c r="L38" s="104">
        <v>0</v>
      </c>
      <c r="M38" s="106">
        <v>9800</v>
      </c>
      <c r="N38" s="104">
        <v>0</v>
      </c>
      <c r="O38" s="104">
        <v>0</v>
      </c>
      <c r="P38" s="106">
        <v>79388</v>
      </c>
    </row>
    <row r="39" spans="1:16" ht="13" thickBot="1" x14ac:dyDescent="0.3">
      <c r="A39" s="107"/>
      <c r="B39" s="108" t="s">
        <v>137</v>
      </c>
      <c r="C39" s="107"/>
      <c r="D39" s="107">
        <v>0</v>
      </c>
      <c r="E39" s="107">
        <v>0</v>
      </c>
      <c r="F39" s="107">
        <v>0</v>
      </c>
      <c r="G39" s="107">
        <v>0</v>
      </c>
      <c r="H39" s="107">
        <v>0</v>
      </c>
      <c r="I39" s="107">
        <v>0</v>
      </c>
      <c r="J39" s="107">
        <v>600</v>
      </c>
      <c r="K39" s="107">
        <v>0</v>
      </c>
      <c r="L39" s="107">
        <v>0</v>
      </c>
      <c r="M39" s="107">
        <v>0</v>
      </c>
      <c r="N39" s="107">
        <v>0</v>
      </c>
      <c r="O39" s="107">
        <v>0</v>
      </c>
      <c r="P39" s="107">
        <v>600</v>
      </c>
    </row>
    <row r="40" spans="1:16" ht="13" thickBot="1" x14ac:dyDescent="0.3">
      <c r="A40" s="107"/>
      <c r="B40" s="108" t="s">
        <v>141</v>
      </c>
      <c r="C40" s="107"/>
      <c r="D40" s="109">
        <v>7000</v>
      </c>
      <c r="E40" s="109">
        <v>8000</v>
      </c>
      <c r="F40" s="107">
        <v>0</v>
      </c>
      <c r="G40" s="107">
        <v>0</v>
      </c>
      <c r="H40" s="109">
        <v>19000</v>
      </c>
      <c r="I40" s="109">
        <v>13000</v>
      </c>
      <c r="J40" s="107">
        <v>0</v>
      </c>
      <c r="K40" s="107">
        <v>0</v>
      </c>
      <c r="L40" s="107">
        <v>0</v>
      </c>
      <c r="M40" s="107">
        <v>0</v>
      </c>
      <c r="N40" s="107">
        <v>0</v>
      </c>
      <c r="O40" s="107">
        <v>0</v>
      </c>
      <c r="P40" s="109">
        <v>47000</v>
      </c>
    </row>
    <row r="41" spans="1:16" ht="13" thickBot="1" x14ac:dyDescent="0.3">
      <c r="A41" s="107"/>
      <c r="B41" s="108" t="s">
        <v>142</v>
      </c>
      <c r="C41" s="107"/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9">
        <v>21550</v>
      </c>
      <c r="J41" s="107">
        <v>0</v>
      </c>
      <c r="K41" s="107">
        <v>0</v>
      </c>
      <c r="L41" s="107">
        <v>0</v>
      </c>
      <c r="M41" s="109">
        <v>9800</v>
      </c>
      <c r="N41" s="107">
        <v>0</v>
      </c>
      <c r="O41" s="107">
        <v>0</v>
      </c>
      <c r="P41" s="109">
        <v>31350</v>
      </c>
    </row>
    <row r="42" spans="1:16" ht="13" thickBot="1" x14ac:dyDescent="0.3">
      <c r="A42" s="107"/>
      <c r="B42" s="108" t="s">
        <v>143</v>
      </c>
      <c r="C42" s="107"/>
      <c r="D42" s="107">
        <v>0</v>
      </c>
      <c r="E42" s="107">
        <v>0</v>
      </c>
      <c r="F42" s="107">
        <v>0</v>
      </c>
      <c r="G42" s="107">
        <v>438</v>
      </c>
      <c r="H42" s="107">
        <v>0</v>
      </c>
      <c r="I42" s="107">
        <v>0</v>
      </c>
      <c r="J42" s="107">
        <v>0</v>
      </c>
      <c r="K42" s="107">
        <v>0</v>
      </c>
      <c r="L42" s="107">
        <v>0</v>
      </c>
      <c r="M42" s="107">
        <v>0</v>
      </c>
      <c r="N42" s="107">
        <v>0</v>
      </c>
      <c r="O42" s="107">
        <v>0</v>
      </c>
      <c r="P42" s="107">
        <v>438</v>
      </c>
    </row>
    <row r="43" spans="1:16" ht="13" thickBot="1" x14ac:dyDescent="0.3">
      <c r="A43" s="104" t="s">
        <v>227</v>
      </c>
      <c r="B43" s="105"/>
      <c r="C43" s="106">
        <v>819641</v>
      </c>
      <c r="D43" s="104">
        <v>0</v>
      </c>
      <c r="E43" s="104">
        <v>0</v>
      </c>
      <c r="F43" s="104">
        <v>0</v>
      </c>
      <c r="G43" s="104">
        <v>0</v>
      </c>
      <c r="H43" s="104">
        <v>0</v>
      </c>
      <c r="I43" s="104">
        <v>0</v>
      </c>
      <c r="J43" s="104">
        <v>0</v>
      </c>
      <c r="K43" s="104">
        <v>0</v>
      </c>
      <c r="L43" s="104">
        <v>0</v>
      </c>
      <c r="M43" s="104">
        <v>0</v>
      </c>
      <c r="N43" s="104">
        <v>0</v>
      </c>
      <c r="O43" s="104">
        <v>0</v>
      </c>
      <c r="P43" s="104">
        <v>0</v>
      </c>
    </row>
    <row r="44" spans="1:16" ht="13" thickBot="1" x14ac:dyDescent="0.3">
      <c r="A44" s="107"/>
      <c r="B44" s="108" t="s">
        <v>229</v>
      </c>
      <c r="C44" s="109">
        <v>600076</v>
      </c>
      <c r="D44" s="107">
        <v>0</v>
      </c>
      <c r="E44" s="107">
        <v>0</v>
      </c>
      <c r="F44" s="107">
        <v>0</v>
      </c>
      <c r="G44" s="107">
        <v>0</v>
      </c>
      <c r="H44" s="107">
        <v>0</v>
      </c>
      <c r="I44" s="107">
        <v>0</v>
      </c>
      <c r="J44" s="107">
        <v>0</v>
      </c>
      <c r="K44" s="107">
        <v>0</v>
      </c>
      <c r="L44" s="107">
        <v>0</v>
      </c>
      <c r="M44" s="107">
        <v>0</v>
      </c>
      <c r="N44" s="107">
        <v>0</v>
      </c>
      <c r="O44" s="107">
        <v>0</v>
      </c>
      <c r="P44" s="107">
        <v>0</v>
      </c>
    </row>
    <row r="45" spans="1:16" ht="13" thickBot="1" x14ac:dyDescent="0.3">
      <c r="A45" s="107"/>
      <c r="B45" s="108" t="s">
        <v>158</v>
      </c>
      <c r="C45" s="109">
        <v>219565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0</v>
      </c>
      <c r="L45" s="107">
        <v>0</v>
      </c>
      <c r="M45" s="107">
        <v>0</v>
      </c>
      <c r="N45" s="107">
        <v>0</v>
      </c>
      <c r="O45" s="107">
        <v>0</v>
      </c>
      <c r="P45" s="107">
        <v>0</v>
      </c>
    </row>
    <row r="46" spans="1:16" ht="25.5" thickBot="1" x14ac:dyDescent="0.3">
      <c r="A46" s="101" t="s">
        <v>230</v>
      </c>
      <c r="B46" s="102"/>
      <c r="C46" s="103">
        <v>3321300</v>
      </c>
      <c r="D46" s="103">
        <v>204583</v>
      </c>
      <c r="E46" s="103">
        <v>84195</v>
      </c>
      <c r="F46" s="103">
        <v>175947</v>
      </c>
      <c r="G46" s="103">
        <v>132600</v>
      </c>
      <c r="H46" s="103">
        <v>109779</v>
      </c>
      <c r="I46" s="103">
        <v>126479</v>
      </c>
      <c r="J46" s="103">
        <v>89385</v>
      </c>
      <c r="K46" s="103">
        <v>109486</v>
      </c>
      <c r="L46" s="103">
        <v>276845</v>
      </c>
      <c r="M46" s="103">
        <v>148732</v>
      </c>
      <c r="N46" s="103">
        <v>135986</v>
      </c>
      <c r="O46" s="103">
        <v>131334</v>
      </c>
      <c r="P46" s="103">
        <v>1725351</v>
      </c>
    </row>
    <row r="47" spans="1:16" ht="13" thickBot="1" x14ac:dyDescent="0.3">
      <c r="A47" s="104" t="s">
        <v>223</v>
      </c>
      <c r="B47" s="105"/>
      <c r="C47" s="106">
        <v>3318125</v>
      </c>
      <c r="D47" s="106">
        <v>204583</v>
      </c>
      <c r="E47" s="106">
        <v>84195</v>
      </c>
      <c r="F47" s="106">
        <v>175947</v>
      </c>
      <c r="G47" s="106">
        <v>132600</v>
      </c>
      <c r="H47" s="106">
        <v>109779</v>
      </c>
      <c r="I47" s="106">
        <v>126479</v>
      </c>
      <c r="J47" s="106">
        <v>89385</v>
      </c>
      <c r="K47" s="106">
        <v>109486</v>
      </c>
      <c r="L47" s="106">
        <v>276845</v>
      </c>
      <c r="M47" s="106">
        <v>148732</v>
      </c>
      <c r="N47" s="106">
        <v>135986</v>
      </c>
      <c r="O47" s="106">
        <v>131334</v>
      </c>
      <c r="P47" s="106">
        <v>1725351</v>
      </c>
    </row>
    <row r="48" spans="1:16" ht="13" thickBot="1" x14ac:dyDescent="0.3">
      <c r="A48" s="107"/>
      <c r="B48" s="108" t="s">
        <v>150</v>
      </c>
      <c r="C48" s="107"/>
      <c r="D48" s="109">
        <v>37186</v>
      </c>
      <c r="E48" s="107">
        <v>0</v>
      </c>
      <c r="F48" s="109">
        <v>18150</v>
      </c>
      <c r="G48" s="107">
        <v>0</v>
      </c>
      <c r="H48" s="107">
        <v>0</v>
      </c>
      <c r="I48" s="107">
        <v>0</v>
      </c>
      <c r="J48" s="107">
        <v>0</v>
      </c>
      <c r="K48" s="107">
        <v>0</v>
      </c>
      <c r="L48" s="107">
        <v>0</v>
      </c>
      <c r="M48" s="107">
        <v>0</v>
      </c>
      <c r="N48" s="107">
        <v>0</v>
      </c>
      <c r="O48" s="107">
        <v>0</v>
      </c>
      <c r="P48" s="109">
        <v>55336</v>
      </c>
    </row>
    <row r="49" spans="1:16" ht="13" thickBot="1" x14ac:dyDescent="0.3">
      <c r="A49" s="107"/>
      <c r="B49" s="108" t="s">
        <v>141</v>
      </c>
      <c r="C49" s="107"/>
      <c r="D49" s="109">
        <v>53972</v>
      </c>
      <c r="E49" s="109">
        <v>69795</v>
      </c>
      <c r="F49" s="109">
        <v>100047</v>
      </c>
      <c r="G49" s="109">
        <v>114600</v>
      </c>
      <c r="H49" s="109">
        <v>84179</v>
      </c>
      <c r="I49" s="109">
        <v>61839</v>
      </c>
      <c r="J49" s="109">
        <v>16385</v>
      </c>
      <c r="K49" s="109">
        <v>70256</v>
      </c>
      <c r="L49" s="109">
        <v>96730</v>
      </c>
      <c r="M49" s="109">
        <v>148732</v>
      </c>
      <c r="N49" s="109">
        <v>76586</v>
      </c>
      <c r="O49" s="109">
        <v>59357</v>
      </c>
      <c r="P49" s="109">
        <v>952478</v>
      </c>
    </row>
    <row r="50" spans="1:16" ht="13" thickBot="1" x14ac:dyDescent="0.3">
      <c r="A50" s="107"/>
      <c r="B50" s="108" t="s">
        <v>142</v>
      </c>
      <c r="C50" s="107"/>
      <c r="D50" s="109">
        <v>113425</v>
      </c>
      <c r="E50" s="109">
        <v>14400</v>
      </c>
      <c r="F50" s="109">
        <v>57750</v>
      </c>
      <c r="G50" s="109">
        <v>18000</v>
      </c>
      <c r="H50" s="109">
        <v>25600</v>
      </c>
      <c r="I50" s="109">
        <v>64640</v>
      </c>
      <c r="J50" s="109">
        <v>73000</v>
      </c>
      <c r="K50" s="109">
        <v>39230</v>
      </c>
      <c r="L50" s="109">
        <v>180115</v>
      </c>
      <c r="M50" s="107">
        <v>0</v>
      </c>
      <c r="N50" s="109">
        <v>59400</v>
      </c>
      <c r="O50" s="109">
        <v>71977</v>
      </c>
      <c r="P50" s="109">
        <v>717537</v>
      </c>
    </row>
    <row r="51" spans="1:16" ht="13" thickBot="1" x14ac:dyDescent="0.3">
      <c r="A51" s="104" t="s">
        <v>227</v>
      </c>
      <c r="B51" s="105"/>
      <c r="C51" s="106">
        <v>3175</v>
      </c>
      <c r="D51" s="104">
        <v>0</v>
      </c>
      <c r="E51" s="104">
        <v>0</v>
      </c>
      <c r="F51" s="104">
        <v>0</v>
      </c>
      <c r="G51" s="104">
        <v>0</v>
      </c>
      <c r="H51" s="104">
        <v>0</v>
      </c>
      <c r="I51" s="104">
        <v>0</v>
      </c>
      <c r="J51" s="104">
        <v>0</v>
      </c>
      <c r="K51" s="104">
        <v>0</v>
      </c>
      <c r="L51" s="104">
        <v>0</v>
      </c>
      <c r="M51" s="104">
        <v>0</v>
      </c>
      <c r="N51" s="104">
        <v>0</v>
      </c>
      <c r="O51" s="104">
        <v>0</v>
      </c>
      <c r="P51" s="104">
        <v>0</v>
      </c>
    </row>
    <row r="52" spans="1:16" ht="13" thickBot="1" x14ac:dyDescent="0.3">
      <c r="A52" s="107"/>
      <c r="B52" s="108" t="s">
        <v>142</v>
      </c>
      <c r="C52" s="109">
        <v>3175</v>
      </c>
      <c r="D52" s="107">
        <v>0</v>
      </c>
      <c r="E52" s="107">
        <v>0</v>
      </c>
      <c r="F52" s="107">
        <v>0</v>
      </c>
      <c r="G52" s="107">
        <v>0</v>
      </c>
      <c r="H52" s="107">
        <v>0</v>
      </c>
      <c r="I52" s="107">
        <v>0</v>
      </c>
      <c r="J52" s="107">
        <v>0</v>
      </c>
      <c r="K52" s="107">
        <v>0</v>
      </c>
      <c r="L52" s="107">
        <v>0</v>
      </c>
      <c r="M52" s="107">
        <v>0</v>
      </c>
      <c r="N52" s="107">
        <v>0</v>
      </c>
      <c r="O52" s="107">
        <v>0</v>
      </c>
      <c r="P52" s="107">
        <v>0</v>
      </c>
    </row>
    <row r="53" spans="1:16" ht="38" thickBot="1" x14ac:dyDescent="0.3">
      <c r="A53" s="101" t="s">
        <v>231</v>
      </c>
      <c r="B53" s="102"/>
      <c r="C53" s="103">
        <v>224981</v>
      </c>
      <c r="D53" s="102">
        <v>0</v>
      </c>
      <c r="E53" s="102">
        <v>0</v>
      </c>
      <c r="F53" s="102">
        <v>0</v>
      </c>
      <c r="G53" s="102">
        <v>0</v>
      </c>
      <c r="H53" s="102">
        <v>0</v>
      </c>
      <c r="I53" s="102">
        <v>0</v>
      </c>
      <c r="J53" s="102">
        <v>0</v>
      </c>
      <c r="K53" s="102">
        <v>0</v>
      </c>
      <c r="L53" s="102">
        <v>0</v>
      </c>
      <c r="M53" s="102">
        <v>0</v>
      </c>
      <c r="N53" s="102">
        <v>0</v>
      </c>
      <c r="O53" s="103">
        <v>134400</v>
      </c>
      <c r="P53" s="103">
        <v>134400</v>
      </c>
    </row>
    <row r="54" spans="1:16" ht="13" thickBot="1" x14ac:dyDescent="0.3">
      <c r="A54" s="104" t="s">
        <v>227</v>
      </c>
      <c r="B54" s="105"/>
      <c r="C54" s="106">
        <v>224981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6">
        <v>134400</v>
      </c>
      <c r="P54" s="106">
        <v>134400</v>
      </c>
    </row>
    <row r="55" spans="1:16" ht="13" thickBot="1" x14ac:dyDescent="0.3">
      <c r="A55" s="107"/>
      <c r="B55" s="108" t="s">
        <v>158</v>
      </c>
      <c r="C55" s="109">
        <v>161161</v>
      </c>
      <c r="D55" s="107">
        <v>0</v>
      </c>
      <c r="E55" s="107">
        <v>0</v>
      </c>
      <c r="F55" s="107">
        <v>0</v>
      </c>
      <c r="G55" s="107">
        <v>0</v>
      </c>
      <c r="H55" s="107">
        <v>0</v>
      </c>
      <c r="I55" s="107">
        <v>0</v>
      </c>
      <c r="J55" s="107">
        <v>0</v>
      </c>
      <c r="K55" s="107">
        <v>0</v>
      </c>
      <c r="L55" s="107">
        <v>0</v>
      </c>
      <c r="M55" s="107">
        <v>0</v>
      </c>
      <c r="N55" s="107">
        <v>0</v>
      </c>
      <c r="O55" s="107">
        <v>0</v>
      </c>
      <c r="P55" s="107">
        <v>0</v>
      </c>
    </row>
    <row r="56" spans="1:16" ht="13" thickBot="1" x14ac:dyDescent="0.3">
      <c r="A56" s="107"/>
      <c r="B56" s="108" t="s">
        <v>142</v>
      </c>
      <c r="C56" s="109">
        <v>63820</v>
      </c>
      <c r="D56" s="107">
        <v>0</v>
      </c>
      <c r="E56" s="107">
        <v>0</v>
      </c>
      <c r="F56" s="107">
        <v>0</v>
      </c>
      <c r="G56" s="107">
        <v>0</v>
      </c>
      <c r="H56" s="107">
        <v>0</v>
      </c>
      <c r="I56" s="107">
        <v>0</v>
      </c>
      <c r="J56" s="107">
        <v>0</v>
      </c>
      <c r="K56" s="107">
        <v>0</v>
      </c>
      <c r="L56" s="107">
        <v>0</v>
      </c>
      <c r="M56" s="107">
        <v>0</v>
      </c>
      <c r="N56" s="107">
        <v>0</v>
      </c>
      <c r="O56" s="107">
        <v>0</v>
      </c>
      <c r="P56" s="107">
        <v>0</v>
      </c>
    </row>
    <row r="57" spans="1:16" ht="13" thickBot="1" x14ac:dyDescent="0.3">
      <c r="A57" s="107"/>
      <c r="B57" s="108" t="s">
        <v>260</v>
      </c>
      <c r="C57" s="107"/>
      <c r="D57" s="107">
        <v>0</v>
      </c>
      <c r="E57" s="107">
        <v>0</v>
      </c>
      <c r="F57" s="107">
        <v>0</v>
      </c>
      <c r="G57" s="107">
        <v>0</v>
      </c>
      <c r="H57" s="107">
        <v>0</v>
      </c>
      <c r="I57" s="107">
        <v>0</v>
      </c>
      <c r="J57" s="107">
        <v>0</v>
      </c>
      <c r="K57" s="107">
        <v>0</v>
      </c>
      <c r="L57" s="107">
        <v>0</v>
      </c>
      <c r="M57" s="107">
        <v>0</v>
      </c>
      <c r="N57" s="107">
        <v>0</v>
      </c>
      <c r="O57" s="109">
        <v>134400</v>
      </c>
      <c r="P57" s="109">
        <v>134400</v>
      </c>
    </row>
    <row r="58" spans="1:16" ht="75.5" thickBot="1" x14ac:dyDescent="0.3">
      <c r="A58" s="101" t="s">
        <v>232</v>
      </c>
      <c r="B58" s="102"/>
      <c r="C58" s="103">
        <v>6080500</v>
      </c>
      <c r="D58" s="103">
        <v>269933</v>
      </c>
      <c r="E58" s="103">
        <v>272760</v>
      </c>
      <c r="F58" s="103">
        <v>233234</v>
      </c>
      <c r="G58" s="103">
        <v>196679</v>
      </c>
      <c r="H58" s="103">
        <v>322696</v>
      </c>
      <c r="I58" s="103">
        <v>548749</v>
      </c>
      <c r="J58" s="103">
        <v>435526</v>
      </c>
      <c r="K58" s="103">
        <v>308982</v>
      </c>
      <c r="L58" s="103">
        <v>359695</v>
      </c>
      <c r="M58" s="103">
        <v>331994</v>
      </c>
      <c r="N58" s="103">
        <v>361816</v>
      </c>
      <c r="O58" s="103">
        <v>340511</v>
      </c>
      <c r="P58" s="103">
        <v>3982575</v>
      </c>
    </row>
    <row r="59" spans="1:16" ht="13" thickBot="1" x14ac:dyDescent="0.3">
      <c r="A59" s="104" t="s">
        <v>223</v>
      </c>
      <c r="B59" s="105"/>
      <c r="C59" s="106">
        <v>6080500</v>
      </c>
      <c r="D59" s="106">
        <v>269933</v>
      </c>
      <c r="E59" s="106">
        <v>272760</v>
      </c>
      <c r="F59" s="106">
        <v>233234</v>
      </c>
      <c r="G59" s="106">
        <v>196679</v>
      </c>
      <c r="H59" s="106">
        <v>322696</v>
      </c>
      <c r="I59" s="106">
        <v>548749</v>
      </c>
      <c r="J59" s="106">
        <v>435526</v>
      </c>
      <c r="K59" s="106">
        <v>308982</v>
      </c>
      <c r="L59" s="106">
        <v>359695</v>
      </c>
      <c r="M59" s="106">
        <v>331994</v>
      </c>
      <c r="N59" s="106">
        <v>361816</v>
      </c>
      <c r="O59" s="106">
        <v>340511</v>
      </c>
      <c r="P59" s="106">
        <v>3982575</v>
      </c>
    </row>
    <row r="60" spans="1:16" ht="13" thickBot="1" x14ac:dyDescent="0.3">
      <c r="A60" s="107"/>
      <c r="B60" s="108" t="s">
        <v>170</v>
      </c>
      <c r="C60" s="107"/>
      <c r="D60" s="107">
        <v>0</v>
      </c>
      <c r="E60" s="107">
        <v>0</v>
      </c>
      <c r="F60" s="107">
        <v>0</v>
      </c>
      <c r="G60" s="107">
        <v>0</v>
      </c>
      <c r="H60" s="107">
        <v>0</v>
      </c>
      <c r="I60" s="107">
        <v>0</v>
      </c>
      <c r="J60" s="109">
        <v>10775</v>
      </c>
      <c r="K60" s="107">
        <v>0</v>
      </c>
      <c r="L60" s="107">
        <v>0</v>
      </c>
      <c r="M60" s="107">
        <v>0</v>
      </c>
      <c r="N60" s="107">
        <v>0</v>
      </c>
      <c r="O60" s="107">
        <v>0</v>
      </c>
      <c r="P60" s="109">
        <v>10775</v>
      </c>
    </row>
    <row r="61" spans="1:16" ht="25.5" thickBot="1" x14ac:dyDescent="0.3">
      <c r="A61" s="107"/>
      <c r="B61" s="108" t="s">
        <v>261</v>
      </c>
      <c r="C61" s="107"/>
      <c r="D61" s="109">
        <v>7440</v>
      </c>
      <c r="E61" s="107">
        <v>0</v>
      </c>
      <c r="F61" s="107">
        <v>0</v>
      </c>
      <c r="G61" s="107">
        <v>0</v>
      </c>
      <c r="H61" s="109">
        <v>5520</v>
      </c>
      <c r="I61" s="107">
        <v>0</v>
      </c>
      <c r="J61" s="109">
        <v>15706</v>
      </c>
      <c r="K61" s="109">
        <v>44619</v>
      </c>
      <c r="L61" s="109">
        <v>84346</v>
      </c>
      <c r="M61" s="109">
        <v>71426</v>
      </c>
      <c r="N61" s="109">
        <v>84737</v>
      </c>
      <c r="O61" s="109">
        <v>52339</v>
      </c>
      <c r="P61" s="109">
        <v>366133</v>
      </c>
    </row>
    <row r="62" spans="1:16" ht="13" thickBot="1" x14ac:dyDescent="0.3">
      <c r="A62" s="107"/>
      <c r="B62" s="108" t="s">
        <v>160</v>
      </c>
      <c r="C62" s="107"/>
      <c r="D62" s="107">
        <v>0</v>
      </c>
      <c r="E62" s="107">
        <v>0</v>
      </c>
      <c r="F62" s="107">
        <v>0</v>
      </c>
      <c r="G62" s="107">
        <v>0</v>
      </c>
      <c r="H62" s="109">
        <v>11088</v>
      </c>
      <c r="I62" s="107">
        <v>0</v>
      </c>
      <c r="J62" s="107">
        <v>0</v>
      </c>
      <c r="K62" s="107">
        <v>0</v>
      </c>
      <c r="L62" s="107">
        <v>0</v>
      </c>
      <c r="M62" s="107">
        <v>0</v>
      </c>
      <c r="N62" s="107">
        <v>0</v>
      </c>
      <c r="O62" s="107">
        <v>0</v>
      </c>
      <c r="P62" s="109">
        <v>11088</v>
      </c>
    </row>
    <row r="63" spans="1:16" ht="13" thickBot="1" x14ac:dyDescent="0.3">
      <c r="A63" s="107"/>
      <c r="B63" s="108" t="s">
        <v>134</v>
      </c>
      <c r="C63" s="107"/>
      <c r="D63" s="109">
        <v>11430</v>
      </c>
      <c r="E63" s="107">
        <v>0</v>
      </c>
      <c r="F63" s="107">
        <v>0</v>
      </c>
      <c r="G63" s="107">
        <v>0</v>
      </c>
      <c r="H63" s="107">
        <v>0</v>
      </c>
      <c r="I63" s="109">
        <v>14010</v>
      </c>
      <c r="J63" s="107">
        <v>0</v>
      </c>
      <c r="K63" s="107">
        <v>0</v>
      </c>
      <c r="L63" s="107">
        <v>0</v>
      </c>
      <c r="M63" s="107">
        <v>0</v>
      </c>
      <c r="N63" s="109">
        <v>12840</v>
      </c>
      <c r="O63" s="107">
        <v>0</v>
      </c>
      <c r="P63" s="109">
        <v>38280</v>
      </c>
    </row>
    <row r="64" spans="1:16" ht="13" thickBot="1" x14ac:dyDescent="0.3">
      <c r="A64" s="107"/>
      <c r="B64" s="108" t="s">
        <v>137</v>
      </c>
      <c r="C64" s="107"/>
      <c r="D64" s="109">
        <v>73129</v>
      </c>
      <c r="E64" s="107">
        <v>0</v>
      </c>
      <c r="F64" s="109">
        <v>54738</v>
      </c>
      <c r="G64" s="109">
        <v>18274</v>
      </c>
      <c r="H64" s="109">
        <v>54850</v>
      </c>
      <c r="I64" s="109">
        <v>101309</v>
      </c>
      <c r="J64" s="109">
        <v>36590</v>
      </c>
      <c r="K64" s="107">
        <v>0</v>
      </c>
      <c r="L64" s="109">
        <v>18311</v>
      </c>
      <c r="M64" s="109">
        <v>54838</v>
      </c>
      <c r="N64" s="109">
        <v>36316</v>
      </c>
      <c r="O64" s="107">
        <v>0</v>
      </c>
      <c r="P64" s="109">
        <v>448355</v>
      </c>
    </row>
    <row r="65" spans="1:16" ht="13" thickBot="1" x14ac:dyDescent="0.3">
      <c r="A65" s="107"/>
      <c r="B65" s="108" t="s">
        <v>138</v>
      </c>
      <c r="C65" s="107"/>
      <c r="D65" s="109">
        <v>7347</v>
      </c>
      <c r="E65" s="109">
        <v>79165</v>
      </c>
      <c r="F65" s="109">
        <v>84896</v>
      </c>
      <c r="G65" s="109">
        <v>60583</v>
      </c>
      <c r="H65" s="109">
        <v>115740</v>
      </c>
      <c r="I65" s="109">
        <v>221280</v>
      </c>
      <c r="J65" s="109">
        <v>136526</v>
      </c>
      <c r="K65" s="109">
        <v>160768</v>
      </c>
      <c r="L65" s="109">
        <v>156238</v>
      </c>
      <c r="M65" s="109">
        <v>37308</v>
      </c>
      <c r="N65" s="109">
        <v>83323</v>
      </c>
      <c r="O65" s="109">
        <v>56255</v>
      </c>
      <c r="P65" s="109">
        <v>1199429</v>
      </c>
    </row>
    <row r="66" spans="1:16" ht="13" thickBot="1" x14ac:dyDescent="0.3">
      <c r="A66" s="107"/>
      <c r="B66" s="108" t="s">
        <v>266</v>
      </c>
      <c r="C66" s="107"/>
      <c r="D66" s="107">
        <v>0</v>
      </c>
      <c r="E66" s="107">
        <v>0</v>
      </c>
      <c r="F66" s="107">
        <v>0</v>
      </c>
      <c r="G66" s="107">
        <v>0</v>
      </c>
      <c r="H66" s="107">
        <v>0</v>
      </c>
      <c r="I66" s="107">
        <v>0</v>
      </c>
      <c r="J66" s="107">
        <v>0</v>
      </c>
      <c r="K66" s="107">
        <v>0</v>
      </c>
      <c r="L66" s="107">
        <v>0</v>
      </c>
      <c r="M66" s="107">
        <v>0</v>
      </c>
      <c r="N66" s="107">
        <v>0</v>
      </c>
      <c r="O66" s="109">
        <v>14112</v>
      </c>
      <c r="P66" s="109">
        <v>14112</v>
      </c>
    </row>
    <row r="67" spans="1:16" ht="13" thickBot="1" x14ac:dyDescent="0.3">
      <c r="A67" s="107"/>
      <c r="B67" s="108" t="s">
        <v>141</v>
      </c>
      <c r="C67" s="107"/>
      <c r="D67" s="107">
        <v>0</v>
      </c>
      <c r="E67" s="107">
        <v>0</v>
      </c>
      <c r="F67" s="107">
        <v>0</v>
      </c>
      <c r="G67" s="109">
        <v>21504</v>
      </c>
      <c r="H67" s="107">
        <v>0</v>
      </c>
      <c r="I67" s="107">
        <v>0</v>
      </c>
      <c r="J67" s="107">
        <v>0</v>
      </c>
      <c r="K67" s="107">
        <v>0</v>
      </c>
      <c r="L67" s="107">
        <v>0</v>
      </c>
      <c r="M67" s="107">
        <v>0</v>
      </c>
      <c r="N67" s="107">
        <v>0</v>
      </c>
      <c r="O67" s="107">
        <v>900</v>
      </c>
      <c r="P67" s="109">
        <v>22404</v>
      </c>
    </row>
    <row r="68" spans="1:16" ht="13" thickBot="1" x14ac:dyDescent="0.3">
      <c r="A68" s="107"/>
      <c r="B68" s="108" t="s">
        <v>142</v>
      </c>
      <c r="C68" s="107"/>
      <c r="D68" s="109">
        <v>168000</v>
      </c>
      <c r="E68" s="109">
        <v>175455</v>
      </c>
      <c r="F68" s="109">
        <v>93600</v>
      </c>
      <c r="G68" s="109">
        <v>96318</v>
      </c>
      <c r="H68" s="109">
        <v>117600</v>
      </c>
      <c r="I68" s="109">
        <v>175870</v>
      </c>
      <c r="J68" s="109">
        <v>217789</v>
      </c>
      <c r="K68" s="109">
        <v>85455</v>
      </c>
      <c r="L68" s="109">
        <v>100800</v>
      </c>
      <c r="M68" s="109">
        <v>168422</v>
      </c>
      <c r="N68" s="109">
        <v>144600</v>
      </c>
      <c r="O68" s="109">
        <v>182000</v>
      </c>
      <c r="P68" s="109">
        <v>1725909</v>
      </c>
    </row>
    <row r="69" spans="1:16" ht="13" thickBot="1" x14ac:dyDescent="0.3">
      <c r="A69" s="107"/>
      <c r="B69" s="108" t="s">
        <v>260</v>
      </c>
      <c r="C69" s="107"/>
      <c r="D69" s="109">
        <v>2587</v>
      </c>
      <c r="E69" s="107">
        <v>0</v>
      </c>
      <c r="F69" s="107">
        <v>0</v>
      </c>
      <c r="G69" s="107">
        <v>0</v>
      </c>
      <c r="H69" s="107">
        <v>0</v>
      </c>
      <c r="I69" s="107">
        <v>0</v>
      </c>
      <c r="J69" s="107">
        <v>0</v>
      </c>
      <c r="K69" s="107">
        <v>0</v>
      </c>
      <c r="L69" s="107">
        <v>0</v>
      </c>
      <c r="M69" s="107">
        <v>0</v>
      </c>
      <c r="N69" s="107">
        <v>0</v>
      </c>
      <c r="O69" s="109">
        <v>16765</v>
      </c>
      <c r="P69" s="109">
        <v>19352</v>
      </c>
    </row>
    <row r="70" spans="1:16" ht="25.5" thickBot="1" x14ac:dyDescent="0.3">
      <c r="A70" s="107"/>
      <c r="B70" s="108" t="s">
        <v>147</v>
      </c>
      <c r="C70" s="107"/>
      <c r="D70" s="107">
        <v>0</v>
      </c>
      <c r="E70" s="109">
        <v>18140</v>
      </c>
      <c r="F70" s="107">
        <v>0</v>
      </c>
      <c r="G70" s="107">
        <v>0</v>
      </c>
      <c r="H70" s="109">
        <v>17898</v>
      </c>
      <c r="I70" s="109">
        <v>36280</v>
      </c>
      <c r="J70" s="109">
        <v>18140</v>
      </c>
      <c r="K70" s="109">
        <v>18140</v>
      </c>
      <c r="L70" s="107">
        <v>0</v>
      </c>
      <c r="M70" s="107">
        <v>0</v>
      </c>
      <c r="N70" s="107">
        <v>0</v>
      </c>
      <c r="O70" s="109">
        <v>18140</v>
      </c>
      <c r="P70" s="109">
        <v>126738</v>
      </c>
    </row>
    <row r="71" spans="1:16" ht="50.5" thickBot="1" x14ac:dyDescent="0.3">
      <c r="A71" s="101" t="s">
        <v>233</v>
      </c>
      <c r="B71" s="102"/>
      <c r="C71" s="103">
        <v>48626859</v>
      </c>
      <c r="D71" s="103">
        <v>1911214</v>
      </c>
      <c r="E71" s="103">
        <v>1425768</v>
      </c>
      <c r="F71" s="103">
        <v>2131982</v>
      </c>
      <c r="G71" s="103">
        <v>2544323</v>
      </c>
      <c r="H71" s="103">
        <v>2082885</v>
      </c>
      <c r="I71" s="103">
        <v>3654815</v>
      </c>
      <c r="J71" s="103">
        <v>3747598</v>
      </c>
      <c r="K71" s="103">
        <v>3592272</v>
      </c>
      <c r="L71" s="103">
        <v>3820865</v>
      </c>
      <c r="M71" s="103">
        <v>3746197</v>
      </c>
      <c r="N71" s="103">
        <v>5005038</v>
      </c>
      <c r="O71" s="103">
        <v>2759930</v>
      </c>
      <c r="P71" s="103">
        <v>36422887</v>
      </c>
    </row>
    <row r="72" spans="1:16" ht="13" thickBot="1" x14ac:dyDescent="0.3">
      <c r="A72" s="104" t="s">
        <v>223</v>
      </c>
      <c r="B72" s="105"/>
      <c r="C72" s="106">
        <v>300000</v>
      </c>
      <c r="D72" s="106">
        <v>30808</v>
      </c>
      <c r="E72" s="106">
        <v>22221</v>
      </c>
      <c r="F72" s="106">
        <v>24983</v>
      </c>
      <c r="G72" s="106">
        <v>254329</v>
      </c>
      <c r="H72" s="106">
        <v>80871</v>
      </c>
      <c r="I72" s="106">
        <v>630462</v>
      </c>
      <c r="J72" s="106">
        <v>1174017</v>
      </c>
      <c r="K72" s="106">
        <v>1657168</v>
      </c>
      <c r="L72" s="106">
        <v>1654203</v>
      </c>
      <c r="M72" s="106">
        <v>1732287</v>
      </c>
      <c r="N72" s="106">
        <v>2368388</v>
      </c>
      <c r="O72" s="106">
        <v>1216562</v>
      </c>
      <c r="P72" s="106">
        <v>10846299</v>
      </c>
    </row>
    <row r="73" spans="1:16" ht="13" thickBot="1" x14ac:dyDescent="0.3">
      <c r="A73" s="107"/>
      <c r="B73" s="108" t="s">
        <v>234</v>
      </c>
      <c r="C73" s="107"/>
      <c r="D73" s="109">
        <v>3034</v>
      </c>
      <c r="E73" s="109">
        <v>7187</v>
      </c>
      <c r="F73" s="107">
        <v>0</v>
      </c>
      <c r="G73" s="107">
        <v>0</v>
      </c>
      <c r="H73" s="109">
        <v>7145</v>
      </c>
      <c r="I73" s="107">
        <v>0</v>
      </c>
      <c r="J73" s="109">
        <v>15098</v>
      </c>
      <c r="K73" s="107">
        <v>0</v>
      </c>
      <c r="L73" s="109">
        <v>15154</v>
      </c>
      <c r="M73" s="107">
        <v>0</v>
      </c>
      <c r="N73" s="109">
        <v>16198</v>
      </c>
      <c r="O73" s="107">
        <v>0</v>
      </c>
      <c r="P73" s="109">
        <v>63816</v>
      </c>
    </row>
    <row r="74" spans="1:16" ht="13" thickBot="1" x14ac:dyDescent="0.3">
      <c r="A74" s="107"/>
      <c r="B74" s="108" t="s">
        <v>235</v>
      </c>
      <c r="C74" s="107"/>
      <c r="D74" s="107">
        <v>0</v>
      </c>
      <c r="E74" s="107">
        <v>0</v>
      </c>
      <c r="F74" s="107">
        <v>720</v>
      </c>
      <c r="G74" s="109">
        <v>1514</v>
      </c>
      <c r="H74" s="107">
        <v>504</v>
      </c>
      <c r="I74" s="107">
        <v>846</v>
      </c>
      <c r="J74" s="107">
        <v>816</v>
      </c>
      <c r="K74" s="107">
        <v>0</v>
      </c>
      <c r="L74" s="107">
        <v>0</v>
      </c>
      <c r="M74" s="109">
        <v>4384</v>
      </c>
      <c r="N74" s="107">
        <v>0</v>
      </c>
      <c r="O74" s="107">
        <v>0</v>
      </c>
      <c r="P74" s="109">
        <v>8784</v>
      </c>
    </row>
    <row r="75" spans="1:16" ht="13" thickBot="1" x14ac:dyDescent="0.3">
      <c r="A75" s="107"/>
      <c r="B75" s="108" t="s">
        <v>224</v>
      </c>
      <c r="C75" s="107"/>
      <c r="D75" s="107">
        <v>0</v>
      </c>
      <c r="E75" s="107">
        <v>0</v>
      </c>
      <c r="F75" s="107">
        <v>0</v>
      </c>
      <c r="G75" s="107">
        <v>0</v>
      </c>
      <c r="H75" s="107">
        <v>0</v>
      </c>
      <c r="I75" s="107">
        <v>0</v>
      </c>
      <c r="J75" s="109">
        <v>6033</v>
      </c>
      <c r="K75" s="109">
        <v>9888</v>
      </c>
      <c r="L75" s="107">
        <v>0</v>
      </c>
      <c r="M75" s="107">
        <v>0</v>
      </c>
      <c r="N75" s="109">
        <v>10209</v>
      </c>
      <c r="O75" s="109">
        <v>7181</v>
      </c>
      <c r="P75" s="109">
        <v>33311</v>
      </c>
    </row>
    <row r="76" spans="1:16" ht="13" thickBot="1" x14ac:dyDescent="0.3">
      <c r="A76" s="107"/>
      <c r="B76" s="108" t="s">
        <v>170</v>
      </c>
      <c r="C76" s="107"/>
      <c r="D76" s="107">
        <v>0</v>
      </c>
      <c r="E76" s="107">
        <v>0</v>
      </c>
      <c r="F76" s="107">
        <v>0</v>
      </c>
      <c r="G76" s="107">
        <v>0</v>
      </c>
      <c r="H76" s="107">
        <v>0</v>
      </c>
      <c r="I76" s="107">
        <v>0</v>
      </c>
      <c r="J76" s="109">
        <v>5400</v>
      </c>
      <c r="K76" s="107">
        <v>0</v>
      </c>
      <c r="L76" s="109">
        <v>34661</v>
      </c>
      <c r="M76" s="109">
        <v>39024</v>
      </c>
      <c r="N76" s="109">
        <v>49649</v>
      </c>
      <c r="O76" s="109">
        <v>2321</v>
      </c>
      <c r="P76" s="109">
        <v>131055</v>
      </c>
    </row>
    <row r="77" spans="1:16" ht="25.5" thickBot="1" x14ac:dyDescent="0.3">
      <c r="A77" s="107"/>
      <c r="B77" s="108" t="s">
        <v>261</v>
      </c>
      <c r="C77" s="107"/>
      <c r="D77" s="107">
        <v>0</v>
      </c>
      <c r="E77" s="107">
        <v>0</v>
      </c>
      <c r="F77" s="107">
        <v>0</v>
      </c>
      <c r="G77" s="107">
        <v>0</v>
      </c>
      <c r="H77" s="107">
        <v>0</v>
      </c>
      <c r="I77" s="109">
        <v>15831</v>
      </c>
      <c r="J77" s="109">
        <v>20939</v>
      </c>
      <c r="K77" s="109">
        <v>12668</v>
      </c>
      <c r="L77" s="109">
        <v>16512</v>
      </c>
      <c r="M77" s="109">
        <v>10179</v>
      </c>
      <c r="N77" s="109">
        <v>30296</v>
      </c>
      <c r="O77" s="109">
        <v>34928</v>
      </c>
      <c r="P77" s="109">
        <v>141353</v>
      </c>
    </row>
    <row r="78" spans="1:16" ht="13" thickBot="1" x14ac:dyDescent="0.3">
      <c r="A78" s="107"/>
      <c r="B78" s="108" t="s">
        <v>150</v>
      </c>
      <c r="C78" s="107"/>
      <c r="D78" s="109">
        <v>9500</v>
      </c>
      <c r="E78" s="107">
        <v>0</v>
      </c>
      <c r="F78" s="107">
        <v>0</v>
      </c>
      <c r="G78" s="107">
        <v>0</v>
      </c>
      <c r="H78" s="107">
        <v>0</v>
      </c>
      <c r="I78" s="107">
        <v>0</v>
      </c>
      <c r="J78" s="109">
        <v>8890</v>
      </c>
      <c r="K78" s="107">
        <v>0</v>
      </c>
      <c r="L78" s="107">
        <v>0</v>
      </c>
      <c r="M78" s="109">
        <v>24839</v>
      </c>
      <c r="N78" s="109">
        <v>5541</v>
      </c>
      <c r="O78" s="109">
        <v>12181</v>
      </c>
      <c r="P78" s="109">
        <v>60951</v>
      </c>
    </row>
    <row r="79" spans="1:16" ht="13" thickBot="1" x14ac:dyDescent="0.3">
      <c r="A79" s="107"/>
      <c r="B79" s="108" t="s">
        <v>160</v>
      </c>
      <c r="C79" s="107"/>
      <c r="D79" s="109">
        <v>11808</v>
      </c>
      <c r="E79" s="107">
        <v>0</v>
      </c>
      <c r="F79" s="107">
        <v>0</v>
      </c>
      <c r="G79" s="107">
        <v>0</v>
      </c>
      <c r="H79" s="107">
        <v>0</v>
      </c>
      <c r="I79" s="107">
        <v>0</v>
      </c>
      <c r="J79" s="109">
        <v>27158</v>
      </c>
      <c r="K79" s="109">
        <v>14690</v>
      </c>
      <c r="L79" s="107">
        <v>0</v>
      </c>
      <c r="M79" s="107">
        <v>0</v>
      </c>
      <c r="N79" s="107">
        <v>0</v>
      </c>
      <c r="O79" s="109">
        <v>13008</v>
      </c>
      <c r="P79" s="109">
        <v>66664</v>
      </c>
    </row>
    <row r="80" spans="1:16" ht="13" thickBot="1" x14ac:dyDescent="0.3">
      <c r="A80" s="107"/>
      <c r="B80" s="108" t="s">
        <v>202</v>
      </c>
      <c r="C80" s="107"/>
      <c r="D80" s="107">
        <v>0</v>
      </c>
      <c r="E80" s="107">
        <v>0</v>
      </c>
      <c r="F80" s="107">
        <v>0</v>
      </c>
      <c r="G80" s="107">
        <v>0</v>
      </c>
      <c r="H80" s="107">
        <v>0</v>
      </c>
      <c r="I80" s="107">
        <v>0</v>
      </c>
      <c r="J80" s="107">
        <v>0</v>
      </c>
      <c r="K80" s="107">
        <v>0</v>
      </c>
      <c r="L80" s="107">
        <v>0</v>
      </c>
      <c r="M80" s="107">
        <v>0</v>
      </c>
      <c r="N80" s="109">
        <v>14077</v>
      </c>
      <c r="O80" s="107">
        <v>0</v>
      </c>
      <c r="P80" s="109">
        <v>14077</v>
      </c>
    </row>
    <row r="81" spans="1:16" ht="13" thickBot="1" x14ac:dyDescent="0.3">
      <c r="A81" s="107"/>
      <c r="B81" s="108" t="s">
        <v>189</v>
      </c>
      <c r="C81" s="107"/>
      <c r="D81" s="107">
        <v>0</v>
      </c>
      <c r="E81" s="107">
        <v>0</v>
      </c>
      <c r="F81" s="107">
        <v>0</v>
      </c>
      <c r="G81" s="107">
        <v>0</v>
      </c>
      <c r="H81" s="107">
        <v>0</v>
      </c>
      <c r="I81" s="107">
        <v>0</v>
      </c>
      <c r="J81" s="107">
        <v>0</v>
      </c>
      <c r="K81" s="107">
        <v>0</v>
      </c>
      <c r="L81" s="107">
        <v>0</v>
      </c>
      <c r="M81" s="107">
        <v>0</v>
      </c>
      <c r="N81" s="109">
        <v>19183</v>
      </c>
      <c r="O81" s="109">
        <v>13758</v>
      </c>
      <c r="P81" s="109">
        <v>32941</v>
      </c>
    </row>
    <row r="82" spans="1:16" ht="13" thickBot="1" x14ac:dyDescent="0.3">
      <c r="A82" s="107"/>
      <c r="B82" s="108" t="s">
        <v>134</v>
      </c>
      <c r="C82" s="107"/>
      <c r="D82" s="107">
        <v>0</v>
      </c>
      <c r="E82" s="107">
        <v>0</v>
      </c>
      <c r="F82" s="109">
        <v>2069</v>
      </c>
      <c r="G82" s="107">
        <v>629</v>
      </c>
      <c r="H82" s="107">
        <v>0</v>
      </c>
      <c r="I82" s="107">
        <v>425</v>
      </c>
      <c r="J82" s="109">
        <v>18074</v>
      </c>
      <c r="K82" s="109">
        <v>87349</v>
      </c>
      <c r="L82" s="109">
        <v>75045</v>
      </c>
      <c r="M82" s="109">
        <v>347235</v>
      </c>
      <c r="N82" s="109">
        <v>248499</v>
      </c>
      <c r="O82" s="109">
        <v>262627</v>
      </c>
      <c r="P82" s="109">
        <v>1041952</v>
      </c>
    </row>
    <row r="83" spans="1:16" ht="13" thickBot="1" x14ac:dyDescent="0.3">
      <c r="A83" s="107"/>
      <c r="B83" s="108" t="s">
        <v>135</v>
      </c>
      <c r="C83" s="107"/>
      <c r="D83" s="107">
        <v>0</v>
      </c>
      <c r="E83" s="107">
        <v>0</v>
      </c>
      <c r="F83" s="107">
        <v>0</v>
      </c>
      <c r="G83" s="107">
        <v>0</v>
      </c>
      <c r="H83" s="107">
        <v>0</v>
      </c>
      <c r="I83" s="107">
        <v>0</v>
      </c>
      <c r="J83" s="109">
        <v>2084</v>
      </c>
      <c r="K83" s="107">
        <v>356</v>
      </c>
      <c r="L83" s="107">
        <v>0</v>
      </c>
      <c r="M83" s="109">
        <v>1512</v>
      </c>
      <c r="N83" s="107">
        <v>0</v>
      </c>
      <c r="O83" s="109">
        <v>1029</v>
      </c>
      <c r="P83" s="109">
        <v>4981</v>
      </c>
    </row>
    <row r="84" spans="1:16" ht="13" thickBot="1" x14ac:dyDescent="0.3">
      <c r="A84" s="107"/>
      <c r="B84" s="108" t="s">
        <v>136</v>
      </c>
      <c r="C84" s="107"/>
      <c r="D84" s="107">
        <v>0</v>
      </c>
      <c r="E84" s="107">
        <v>0</v>
      </c>
      <c r="F84" s="107">
        <v>0</v>
      </c>
      <c r="G84" s="107">
        <v>0</v>
      </c>
      <c r="H84" s="107">
        <v>0</v>
      </c>
      <c r="I84" s="107">
        <v>0</v>
      </c>
      <c r="J84" s="107">
        <v>0</v>
      </c>
      <c r="K84" s="107">
        <v>0</v>
      </c>
      <c r="L84" s="107">
        <v>0</v>
      </c>
      <c r="M84" s="109">
        <v>11595</v>
      </c>
      <c r="N84" s="109">
        <v>19613</v>
      </c>
      <c r="O84" s="107">
        <v>0</v>
      </c>
      <c r="P84" s="109">
        <v>31208</v>
      </c>
    </row>
    <row r="85" spans="1:16" ht="13" thickBot="1" x14ac:dyDescent="0.3">
      <c r="A85" s="107"/>
      <c r="B85" s="108" t="s">
        <v>207</v>
      </c>
      <c r="C85" s="107"/>
      <c r="D85" s="107">
        <v>0</v>
      </c>
      <c r="E85" s="107">
        <v>0</v>
      </c>
      <c r="F85" s="107">
        <v>0</v>
      </c>
      <c r="G85" s="107">
        <v>0</v>
      </c>
      <c r="H85" s="107">
        <v>0</v>
      </c>
      <c r="I85" s="107">
        <v>0</v>
      </c>
      <c r="J85" s="107">
        <v>0</v>
      </c>
      <c r="K85" s="107">
        <v>0</v>
      </c>
      <c r="L85" s="107">
        <v>0</v>
      </c>
      <c r="M85" s="109">
        <v>4800</v>
      </c>
      <c r="N85" s="107">
        <v>0</v>
      </c>
      <c r="O85" s="107">
        <v>0</v>
      </c>
      <c r="P85" s="109">
        <v>4800</v>
      </c>
    </row>
    <row r="86" spans="1:16" ht="13" thickBot="1" x14ac:dyDescent="0.3">
      <c r="A86" s="107"/>
      <c r="B86" s="108" t="s">
        <v>138</v>
      </c>
      <c r="C86" s="107"/>
      <c r="D86" s="107">
        <v>0</v>
      </c>
      <c r="E86" s="107">
        <v>0</v>
      </c>
      <c r="F86" s="107">
        <v>0</v>
      </c>
      <c r="G86" s="107">
        <v>0</v>
      </c>
      <c r="H86" s="107">
        <v>0</v>
      </c>
      <c r="I86" s="107">
        <v>0</v>
      </c>
      <c r="J86" s="107">
        <v>0</v>
      </c>
      <c r="K86" s="107">
        <v>0</v>
      </c>
      <c r="L86" s="109">
        <v>67227</v>
      </c>
      <c r="M86" s="109">
        <v>116962</v>
      </c>
      <c r="N86" s="109">
        <v>299809</v>
      </c>
      <c r="O86" s="109">
        <v>72683</v>
      </c>
      <c r="P86" s="109">
        <v>556681</v>
      </c>
    </row>
    <row r="87" spans="1:16" ht="13" thickBot="1" x14ac:dyDescent="0.3">
      <c r="A87" s="107"/>
      <c r="B87" s="108" t="s">
        <v>139</v>
      </c>
      <c r="C87" s="107"/>
      <c r="D87" s="107">
        <v>0</v>
      </c>
      <c r="E87" s="107">
        <v>0</v>
      </c>
      <c r="F87" s="107">
        <v>0</v>
      </c>
      <c r="G87" s="107">
        <v>0</v>
      </c>
      <c r="H87" s="107">
        <v>0</v>
      </c>
      <c r="I87" s="107">
        <v>0</v>
      </c>
      <c r="J87" s="109">
        <v>4238</v>
      </c>
      <c r="K87" s="107">
        <v>0</v>
      </c>
      <c r="L87" s="109">
        <v>3255</v>
      </c>
      <c r="M87" s="109">
        <v>35598</v>
      </c>
      <c r="N87" s="109">
        <v>70067</v>
      </c>
      <c r="O87" s="109">
        <v>47393</v>
      </c>
      <c r="P87" s="109">
        <v>160551</v>
      </c>
    </row>
    <row r="88" spans="1:16" ht="13" thickBot="1" x14ac:dyDescent="0.3">
      <c r="A88" s="107"/>
      <c r="B88" s="108" t="s">
        <v>140</v>
      </c>
      <c r="C88" s="107"/>
      <c r="D88" s="107">
        <v>0</v>
      </c>
      <c r="E88" s="107">
        <v>0</v>
      </c>
      <c r="F88" s="107">
        <v>0</v>
      </c>
      <c r="G88" s="107">
        <v>0</v>
      </c>
      <c r="H88" s="107">
        <v>0</v>
      </c>
      <c r="I88" s="107">
        <v>0</v>
      </c>
      <c r="J88" s="109">
        <v>17502</v>
      </c>
      <c r="K88" s="109">
        <v>360969</v>
      </c>
      <c r="L88" s="109">
        <v>337892</v>
      </c>
      <c r="M88" s="109">
        <v>116194</v>
      </c>
      <c r="N88" s="109">
        <v>340125</v>
      </c>
      <c r="O88" s="109">
        <v>136742</v>
      </c>
      <c r="P88" s="109">
        <v>1309424</v>
      </c>
    </row>
    <row r="89" spans="1:16" ht="13" thickBot="1" x14ac:dyDescent="0.3">
      <c r="A89" s="107"/>
      <c r="B89" s="108" t="s">
        <v>204</v>
      </c>
      <c r="C89" s="107"/>
      <c r="D89" s="107">
        <v>0</v>
      </c>
      <c r="E89" s="107">
        <v>0</v>
      </c>
      <c r="F89" s="107">
        <v>0</v>
      </c>
      <c r="G89" s="107">
        <v>0</v>
      </c>
      <c r="H89" s="107">
        <v>0</v>
      </c>
      <c r="I89" s="107">
        <v>0</v>
      </c>
      <c r="J89" s="109">
        <v>9552</v>
      </c>
      <c r="K89" s="109">
        <v>49398</v>
      </c>
      <c r="L89" s="109">
        <v>177529</v>
      </c>
      <c r="M89" s="109">
        <v>65196</v>
      </c>
      <c r="N89" s="109">
        <v>244851</v>
      </c>
      <c r="O89" s="109">
        <v>191019</v>
      </c>
      <c r="P89" s="109">
        <v>737545</v>
      </c>
    </row>
    <row r="90" spans="1:16" ht="13" thickBot="1" x14ac:dyDescent="0.3">
      <c r="A90" s="107"/>
      <c r="B90" s="108" t="s">
        <v>141</v>
      </c>
      <c r="C90" s="107"/>
      <c r="D90" s="107">
        <v>0</v>
      </c>
      <c r="E90" s="107">
        <v>0</v>
      </c>
      <c r="F90" s="107">
        <v>0</v>
      </c>
      <c r="G90" s="107">
        <v>0</v>
      </c>
      <c r="H90" s="107">
        <v>0</v>
      </c>
      <c r="I90" s="109">
        <v>84284</v>
      </c>
      <c r="J90" s="107">
        <v>0</v>
      </c>
      <c r="K90" s="109">
        <v>132187</v>
      </c>
      <c r="L90" s="109">
        <v>139334</v>
      </c>
      <c r="M90" s="109">
        <v>186769</v>
      </c>
      <c r="N90" s="109">
        <v>159521</v>
      </c>
      <c r="O90" s="109">
        <v>17363</v>
      </c>
      <c r="P90" s="109">
        <v>719458</v>
      </c>
    </row>
    <row r="91" spans="1:16" ht="13" thickBot="1" x14ac:dyDescent="0.3">
      <c r="A91" s="107"/>
      <c r="B91" s="108" t="s">
        <v>142</v>
      </c>
      <c r="C91" s="107"/>
      <c r="D91" s="107">
        <v>0</v>
      </c>
      <c r="E91" s="107">
        <v>0</v>
      </c>
      <c r="F91" s="107">
        <v>0</v>
      </c>
      <c r="G91" s="107">
        <v>0</v>
      </c>
      <c r="H91" s="107">
        <v>0</v>
      </c>
      <c r="I91" s="107">
        <v>0</v>
      </c>
      <c r="J91" s="107">
        <v>0</v>
      </c>
      <c r="K91" s="107">
        <v>0</v>
      </c>
      <c r="L91" s="107">
        <v>0</v>
      </c>
      <c r="M91" s="107">
        <v>0</v>
      </c>
      <c r="N91" s="109">
        <v>24336</v>
      </c>
      <c r="O91" s="107">
        <v>36</v>
      </c>
      <c r="P91" s="109">
        <v>24372</v>
      </c>
    </row>
    <row r="92" spans="1:16" ht="13" thickBot="1" x14ac:dyDescent="0.3">
      <c r="A92" s="107"/>
      <c r="B92" s="108" t="s">
        <v>205</v>
      </c>
      <c r="C92" s="107"/>
      <c r="D92" s="107">
        <v>0</v>
      </c>
      <c r="E92" s="107">
        <v>0</v>
      </c>
      <c r="F92" s="109">
        <v>9500</v>
      </c>
      <c r="G92" s="109">
        <v>226257</v>
      </c>
      <c r="H92" s="109">
        <v>39938</v>
      </c>
      <c r="I92" s="109">
        <v>491370</v>
      </c>
      <c r="J92" s="109">
        <v>882946</v>
      </c>
      <c r="K92" s="109">
        <v>937828</v>
      </c>
      <c r="L92" s="109">
        <v>676123</v>
      </c>
      <c r="M92" s="109">
        <v>602696</v>
      </c>
      <c r="N92" s="109">
        <v>589290</v>
      </c>
      <c r="O92" s="109">
        <v>280837</v>
      </c>
      <c r="P92" s="109">
        <v>4736785</v>
      </c>
    </row>
    <row r="93" spans="1:16" ht="13" thickBot="1" x14ac:dyDescent="0.3">
      <c r="A93" s="107"/>
      <c r="B93" s="108" t="s">
        <v>260</v>
      </c>
      <c r="C93" s="107"/>
      <c r="D93" s="107">
        <v>0</v>
      </c>
      <c r="E93" s="107">
        <v>0</v>
      </c>
      <c r="F93" s="107">
        <v>0</v>
      </c>
      <c r="G93" s="107">
        <v>0</v>
      </c>
      <c r="H93" s="107">
        <v>0</v>
      </c>
      <c r="I93" s="109">
        <v>1921</v>
      </c>
      <c r="J93" s="109">
        <v>9233</v>
      </c>
      <c r="K93" s="109">
        <v>9098</v>
      </c>
      <c r="L93" s="109">
        <v>8593</v>
      </c>
      <c r="M93" s="109">
        <v>21368</v>
      </c>
      <c r="N93" s="109">
        <v>31147</v>
      </c>
      <c r="O93" s="109">
        <v>35860</v>
      </c>
      <c r="P93" s="109">
        <v>117220</v>
      </c>
    </row>
    <row r="94" spans="1:16" ht="13" thickBot="1" x14ac:dyDescent="0.3">
      <c r="A94" s="107"/>
      <c r="B94" s="108" t="s">
        <v>143</v>
      </c>
      <c r="C94" s="107"/>
      <c r="D94" s="107">
        <v>0</v>
      </c>
      <c r="E94" s="109">
        <v>1291</v>
      </c>
      <c r="F94" s="107">
        <v>0</v>
      </c>
      <c r="G94" s="109">
        <v>2041</v>
      </c>
      <c r="H94" s="109">
        <v>1327</v>
      </c>
      <c r="I94" s="107">
        <v>0</v>
      </c>
      <c r="J94" s="109">
        <v>3561</v>
      </c>
      <c r="K94" s="109">
        <v>7715</v>
      </c>
      <c r="L94" s="109">
        <v>3518</v>
      </c>
      <c r="M94" s="109">
        <v>6922</v>
      </c>
      <c r="N94" s="109">
        <v>8964</v>
      </c>
      <c r="O94" s="109">
        <v>3488</v>
      </c>
      <c r="P94" s="109">
        <v>38827</v>
      </c>
    </row>
    <row r="95" spans="1:16" ht="13" thickBot="1" x14ac:dyDescent="0.3">
      <c r="A95" s="107"/>
      <c r="B95" s="108" t="s">
        <v>179</v>
      </c>
      <c r="C95" s="107"/>
      <c r="D95" s="107">
        <v>0</v>
      </c>
      <c r="E95" s="107">
        <v>0</v>
      </c>
      <c r="F95" s="107">
        <v>0</v>
      </c>
      <c r="G95" s="107">
        <v>0</v>
      </c>
      <c r="H95" s="107">
        <v>0</v>
      </c>
      <c r="I95" s="107">
        <v>0</v>
      </c>
      <c r="J95" s="107">
        <v>0</v>
      </c>
      <c r="K95" s="107">
        <v>0</v>
      </c>
      <c r="L95" s="107">
        <v>0</v>
      </c>
      <c r="M95" s="107">
        <v>0</v>
      </c>
      <c r="N95" s="109">
        <v>7730</v>
      </c>
      <c r="O95" s="109">
        <v>14793</v>
      </c>
      <c r="P95" s="109">
        <v>22523</v>
      </c>
    </row>
    <row r="96" spans="1:16" ht="13" thickBot="1" x14ac:dyDescent="0.3">
      <c r="A96" s="107"/>
      <c r="B96" s="108" t="s">
        <v>238</v>
      </c>
      <c r="C96" s="107"/>
      <c r="D96" s="107">
        <v>0</v>
      </c>
      <c r="E96" s="107">
        <v>0</v>
      </c>
      <c r="F96" s="107">
        <v>0</v>
      </c>
      <c r="G96" s="107">
        <v>0</v>
      </c>
      <c r="H96" s="107">
        <v>0</v>
      </c>
      <c r="I96" s="107">
        <v>0</v>
      </c>
      <c r="J96" s="107">
        <v>0</v>
      </c>
      <c r="K96" s="107">
        <v>0</v>
      </c>
      <c r="L96" s="107">
        <v>0</v>
      </c>
      <c r="M96" s="109">
        <v>1210</v>
      </c>
      <c r="N96" s="107">
        <v>0</v>
      </c>
      <c r="O96" s="107">
        <v>0</v>
      </c>
      <c r="P96" s="109">
        <v>1210</v>
      </c>
    </row>
    <row r="97" spans="1:16" ht="13" thickBot="1" x14ac:dyDescent="0.3">
      <c r="A97" s="107"/>
      <c r="B97" s="108" t="s">
        <v>162</v>
      </c>
      <c r="C97" s="107"/>
      <c r="D97" s="107">
        <v>0</v>
      </c>
      <c r="E97" s="107">
        <v>0</v>
      </c>
      <c r="F97" s="107">
        <v>0</v>
      </c>
      <c r="G97" s="107">
        <v>0</v>
      </c>
      <c r="H97" s="107">
        <v>0</v>
      </c>
      <c r="I97" s="109">
        <v>2538</v>
      </c>
      <c r="J97" s="107">
        <v>0</v>
      </c>
      <c r="K97" s="109">
        <v>2140</v>
      </c>
      <c r="L97" s="109">
        <v>2290</v>
      </c>
      <c r="M97" s="109">
        <v>1667</v>
      </c>
      <c r="N97" s="107">
        <v>491</v>
      </c>
      <c r="O97" s="109">
        <v>2186</v>
      </c>
      <c r="P97" s="109">
        <v>11312</v>
      </c>
    </row>
    <row r="98" spans="1:16" ht="13" thickBot="1" x14ac:dyDescent="0.3">
      <c r="A98" s="107"/>
      <c r="B98" s="108" t="s">
        <v>164</v>
      </c>
      <c r="C98" s="107"/>
      <c r="D98" s="107">
        <v>0</v>
      </c>
      <c r="E98" s="107">
        <v>0</v>
      </c>
      <c r="F98" s="107">
        <v>0</v>
      </c>
      <c r="G98" s="107">
        <v>0</v>
      </c>
      <c r="H98" s="107">
        <v>0</v>
      </c>
      <c r="I98" s="107">
        <v>0</v>
      </c>
      <c r="J98" s="109">
        <v>22927</v>
      </c>
      <c r="K98" s="109">
        <v>1335</v>
      </c>
      <c r="L98" s="109">
        <v>28714</v>
      </c>
      <c r="M98" s="109">
        <v>70550</v>
      </c>
      <c r="N98" s="109">
        <v>20796</v>
      </c>
      <c r="O98" s="109">
        <v>13618</v>
      </c>
      <c r="P98" s="109">
        <v>157940</v>
      </c>
    </row>
    <row r="99" spans="1:16" ht="13" thickBot="1" x14ac:dyDescent="0.3">
      <c r="A99" s="107"/>
      <c r="B99" s="108" t="s">
        <v>145</v>
      </c>
      <c r="C99" s="107"/>
      <c r="D99" s="109">
        <v>6466</v>
      </c>
      <c r="E99" s="109">
        <v>13743</v>
      </c>
      <c r="F99" s="109">
        <v>12694</v>
      </c>
      <c r="G99" s="109">
        <v>19296</v>
      </c>
      <c r="H99" s="109">
        <v>31957</v>
      </c>
      <c r="I99" s="109">
        <v>18537</v>
      </c>
      <c r="J99" s="109">
        <v>70837</v>
      </c>
      <c r="K99" s="109">
        <v>19611</v>
      </c>
      <c r="L99" s="109">
        <v>57786</v>
      </c>
      <c r="M99" s="109">
        <v>27407</v>
      </c>
      <c r="N99" s="109">
        <v>45116</v>
      </c>
      <c r="O99" s="109">
        <v>27175</v>
      </c>
      <c r="P99" s="109">
        <v>350625</v>
      </c>
    </row>
    <row r="100" spans="1:16" ht="25.5" thickBot="1" x14ac:dyDescent="0.3">
      <c r="A100" s="107"/>
      <c r="B100" s="108" t="s">
        <v>147</v>
      </c>
      <c r="C100" s="107"/>
      <c r="D100" s="107">
        <v>0</v>
      </c>
      <c r="E100" s="107">
        <v>0</v>
      </c>
      <c r="F100" s="107">
        <v>0</v>
      </c>
      <c r="G100" s="109">
        <v>4592</v>
      </c>
      <c r="H100" s="107">
        <v>0</v>
      </c>
      <c r="I100" s="109">
        <v>14710</v>
      </c>
      <c r="J100" s="109">
        <v>48729</v>
      </c>
      <c r="K100" s="109">
        <v>11936</v>
      </c>
      <c r="L100" s="109">
        <v>10570</v>
      </c>
      <c r="M100" s="109">
        <v>36180</v>
      </c>
      <c r="N100" s="109">
        <v>112880</v>
      </c>
      <c r="O100" s="109">
        <v>26336</v>
      </c>
      <c r="P100" s="109">
        <v>265933</v>
      </c>
    </row>
    <row r="101" spans="1:16" ht="13" thickBot="1" x14ac:dyDescent="0.3">
      <c r="A101" s="104" t="s">
        <v>225</v>
      </c>
      <c r="B101" s="105"/>
      <c r="C101" s="106">
        <v>27493224</v>
      </c>
      <c r="D101" s="106">
        <v>1763012</v>
      </c>
      <c r="E101" s="106">
        <v>1307095</v>
      </c>
      <c r="F101" s="106">
        <v>1911532</v>
      </c>
      <c r="G101" s="106">
        <v>2159424</v>
      </c>
      <c r="H101" s="106">
        <v>1896842</v>
      </c>
      <c r="I101" s="106">
        <v>2860682</v>
      </c>
      <c r="J101" s="106">
        <v>2531616</v>
      </c>
      <c r="K101" s="106">
        <v>1853364</v>
      </c>
      <c r="L101" s="106">
        <v>2044673</v>
      </c>
      <c r="M101" s="106">
        <v>1926797</v>
      </c>
      <c r="N101" s="106">
        <v>2555771</v>
      </c>
      <c r="O101" s="106">
        <v>1482915</v>
      </c>
      <c r="P101" s="106">
        <v>24293723</v>
      </c>
    </row>
    <row r="102" spans="1:16" ht="13" thickBot="1" x14ac:dyDescent="0.3">
      <c r="A102" s="107"/>
      <c r="B102" s="108" t="s">
        <v>234</v>
      </c>
      <c r="C102" s="107"/>
      <c r="D102" s="107">
        <v>0</v>
      </c>
      <c r="E102" s="109">
        <v>7869</v>
      </c>
      <c r="F102" s="107">
        <v>0</v>
      </c>
      <c r="G102" s="107">
        <v>0</v>
      </c>
      <c r="H102" s="107">
        <v>0</v>
      </c>
      <c r="I102" s="107">
        <v>0</v>
      </c>
      <c r="J102" s="107">
        <v>0</v>
      </c>
      <c r="K102" s="107">
        <v>0</v>
      </c>
      <c r="L102" s="107">
        <v>0</v>
      </c>
      <c r="M102" s="107">
        <v>0</v>
      </c>
      <c r="N102" s="107">
        <v>0</v>
      </c>
      <c r="O102" s="107">
        <v>0</v>
      </c>
      <c r="P102" s="109">
        <v>7869</v>
      </c>
    </row>
    <row r="103" spans="1:16" ht="13" thickBot="1" x14ac:dyDescent="0.3">
      <c r="A103" s="107"/>
      <c r="B103" s="108" t="s">
        <v>235</v>
      </c>
      <c r="C103" s="107"/>
      <c r="D103" s="109">
        <v>139416</v>
      </c>
      <c r="E103" s="109">
        <v>70329</v>
      </c>
      <c r="F103" s="109">
        <v>70310</v>
      </c>
      <c r="G103" s="109">
        <v>114323</v>
      </c>
      <c r="H103" s="109">
        <v>91414</v>
      </c>
      <c r="I103" s="109">
        <v>121083</v>
      </c>
      <c r="J103" s="109">
        <v>156566</v>
      </c>
      <c r="K103" s="109">
        <v>17050</v>
      </c>
      <c r="L103" s="109">
        <v>92237</v>
      </c>
      <c r="M103" s="109">
        <v>70635</v>
      </c>
      <c r="N103" s="109">
        <v>125932</v>
      </c>
      <c r="O103" s="109">
        <v>49557</v>
      </c>
      <c r="P103" s="109">
        <v>1118852</v>
      </c>
    </row>
    <row r="104" spans="1:16" ht="13" thickBot="1" x14ac:dyDescent="0.3">
      <c r="A104" s="107"/>
      <c r="B104" s="108" t="s">
        <v>224</v>
      </c>
      <c r="C104" s="107"/>
      <c r="D104" s="107">
        <v>0</v>
      </c>
      <c r="E104" s="107">
        <v>0</v>
      </c>
      <c r="F104" s="109">
        <v>8926</v>
      </c>
      <c r="G104" s="107">
        <v>0</v>
      </c>
      <c r="H104" s="107">
        <v>0</v>
      </c>
      <c r="I104" s="107">
        <v>0</v>
      </c>
      <c r="J104" s="107">
        <v>0</v>
      </c>
      <c r="K104" s="107">
        <v>0</v>
      </c>
      <c r="L104" s="107">
        <v>0</v>
      </c>
      <c r="M104" s="107">
        <v>0</v>
      </c>
      <c r="N104" s="107">
        <v>0</v>
      </c>
      <c r="O104" s="107">
        <v>0</v>
      </c>
      <c r="P104" s="109">
        <v>8926</v>
      </c>
    </row>
    <row r="105" spans="1:16" ht="13" thickBot="1" x14ac:dyDescent="0.3">
      <c r="A105" s="107"/>
      <c r="B105" s="108" t="s">
        <v>170</v>
      </c>
      <c r="C105" s="107"/>
      <c r="D105" s="109">
        <v>14353</v>
      </c>
      <c r="E105" s="109">
        <v>28853</v>
      </c>
      <c r="F105" s="109">
        <v>16616</v>
      </c>
      <c r="G105" s="109">
        <v>4757</v>
      </c>
      <c r="H105" s="109">
        <v>18213</v>
      </c>
      <c r="I105" s="109">
        <v>40054</v>
      </c>
      <c r="J105" s="109">
        <v>34556</v>
      </c>
      <c r="K105" s="109">
        <v>48896</v>
      </c>
      <c r="L105" s="109">
        <v>6537</v>
      </c>
      <c r="M105" s="109">
        <v>13726</v>
      </c>
      <c r="N105" s="109">
        <v>15252</v>
      </c>
      <c r="O105" s="109">
        <v>19347</v>
      </c>
      <c r="P105" s="109">
        <v>261160</v>
      </c>
    </row>
    <row r="106" spans="1:16" ht="13" thickBot="1" x14ac:dyDescent="0.3">
      <c r="A106" s="107"/>
      <c r="B106" s="108" t="s">
        <v>183</v>
      </c>
      <c r="C106" s="107"/>
      <c r="D106" s="109">
        <v>15036</v>
      </c>
      <c r="E106" s="107">
        <v>0</v>
      </c>
      <c r="F106" s="109">
        <v>6755</v>
      </c>
      <c r="G106" s="109">
        <v>10580</v>
      </c>
      <c r="H106" s="109">
        <v>9103</v>
      </c>
      <c r="I106" s="109">
        <v>22036</v>
      </c>
      <c r="J106" s="109">
        <v>18100</v>
      </c>
      <c r="K106" s="109">
        <v>28480</v>
      </c>
      <c r="L106" s="109">
        <v>1488</v>
      </c>
      <c r="M106" s="109">
        <v>12109</v>
      </c>
      <c r="N106" s="109">
        <v>34300</v>
      </c>
      <c r="O106" s="109">
        <v>9918</v>
      </c>
      <c r="P106" s="109">
        <v>167905</v>
      </c>
    </row>
    <row r="107" spans="1:16" ht="13" thickBot="1" x14ac:dyDescent="0.3">
      <c r="A107" s="107"/>
      <c r="B107" s="108" t="s">
        <v>159</v>
      </c>
      <c r="C107" s="107"/>
      <c r="D107" s="107">
        <v>0</v>
      </c>
      <c r="E107" s="107">
        <v>0</v>
      </c>
      <c r="F107" s="107">
        <v>0</v>
      </c>
      <c r="G107" s="109">
        <v>16440</v>
      </c>
      <c r="H107" s="109">
        <v>18927</v>
      </c>
      <c r="I107" s="107">
        <v>0</v>
      </c>
      <c r="J107" s="109">
        <v>35580</v>
      </c>
      <c r="K107" s="107">
        <v>0</v>
      </c>
      <c r="L107" s="109">
        <v>16560</v>
      </c>
      <c r="M107" s="107">
        <v>0</v>
      </c>
      <c r="N107" s="109">
        <v>18980</v>
      </c>
      <c r="O107" s="107">
        <v>0</v>
      </c>
      <c r="P107" s="109">
        <v>106487</v>
      </c>
    </row>
    <row r="108" spans="1:16" ht="25.5" thickBot="1" x14ac:dyDescent="0.3">
      <c r="A108" s="107"/>
      <c r="B108" s="108" t="s">
        <v>236</v>
      </c>
      <c r="C108" s="107"/>
      <c r="D108" s="107">
        <v>0</v>
      </c>
      <c r="E108" s="107">
        <v>0</v>
      </c>
      <c r="F108" s="109">
        <v>13770</v>
      </c>
      <c r="G108" s="109">
        <v>10405</v>
      </c>
      <c r="H108" s="107">
        <v>0</v>
      </c>
      <c r="I108" s="109">
        <v>6957</v>
      </c>
      <c r="J108" s="107">
        <v>0</v>
      </c>
      <c r="K108" s="107">
        <v>0</v>
      </c>
      <c r="L108" s="107">
        <v>0</v>
      </c>
      <c r="M108" s="107">
        <v>0</v>
      </c>
      <c r="N108" s="107">
        <v>0</v>
      </c>
      <c r="O108" s="107">
        <v>0</v>
      </c>
      <c r="P108" s="109">
        <v>31132</v>
      </c>
    </row>
    <row r="109" spans="1:16" ht="13" thickBot="1" x14ac:dyDescent="0.3">
      <c r="A109" s="107"/>
      <c r="B109" s="108" t="s">
        <v>150</v>
      </c>
      <c r="C109" s="107"/>
      <c r="D109" s="109">
        <v>129556</v>
      </c>
      <c r="E109" s="109">
        <v>169160</v>
      </c>
      <c r="F109" s="109">
        <v>218130</v>
      </c>
      <c r="G109" s="109">
        <v>455410</v>
      </c>
      <c r="H109" s="109">
        <v>260764</v>
      </c>
      <c r="I109" s="109">
        <v>296254</v>
      </c>
      <c r="J109" s="109">
        <v>220462</v>
      </c>
      <c r="K109" s="109">
        <v>277582</v>
      </c>
      <c r="L109" s="109">
        <v>284464</v>
      </c>
      <c r="M109" s="109">
        <v>332525</v>
      </c>
      <c r="N109" s="109">
        <v>535618</v>
      </c>
      <c r="O109" s="109">
        <v>267889</v>
      </c>
      <c r="P109" s="109">
        <v>3447814</v>
      </c>
    </row>
    <row r="110" spans="1:16" ht="13" thickBot="1" x14ac:dyDescent="0.3">
      <c r="A110" s="107"/>
      <c r="B110" s="108" t="s">
        <v>202</v>
      </c>
      <c r="C110" s="107"/>
      <c r="D110" s="109">
        <v>12937</v>
      </c>
      <c r="E110" s="107">
        <v>0</v>
      </c>
      <c r="F110" s="109">
        <v>8741</v>
      </c>
      <c r="G110" s="107">
        <v>0</v>
      </c>
      <c r="H110" s="109">
        <v>3506</v>
      </c>
      <c r="I110" s="109">
        <v>41876</v>
      </c>
      <c r="J110" s="107">
        <v>0</v>
      </c>
      <c r="K110" s="107">
        <v>0</v>
      </c>
      <c r="L110" s="107">
        <v>0</v>
      </c>
      <c r="M110" s="109">
        <v>9464</v>
      </c>
      <c r="N110" s="109">
        <v>21492</v>
      </c>
      <c r="O110" s="107">
        <v>0</v>
      </c>
      <c r="P110" s="109">
        <v>98016</v>
      </c>
    </row>
    <row r="111" spans="1:16" ht="13" thickBot="1" x14ac:dyDescent="0.3">
      <c r="A111" s="107"/>
      <c r="B111" s="108" t="s">
        <v>189</v>
      </c>
      <c r="C111" s="107"/>
      <c r="D111" s="109">
        <v>4032</v>
      </c>
      <c r="E111" s="109">
        <v>33452</v>
      </c>
      <c r="F111" s="109">
        <v>16742</v>
      </c>
      <c r="G111" s="109">
        <v>19665</v>
      </c>
      <c r="H111" s="109">
        <v>6066</v>
      </c>
      <c r="I111" s="109">
        <v>18032</v>
      </c>
      <c r="J111" s="109">
        <v>5771</v>
      </c>
      <c r="K111" s="109">
        <v>14125</v>
      </c>
      <c r="L111" s="109">
        <v>54720</v>
      </c>
      <c r="M111" s="109">
        <v>42951</v>
      </c>
      <c r="N111" s="109">
        <v>2978</v>
      </c>
      <c r="O111" s="109">
        <v>1266</v>
      </c>
      <c r="P111" s="109">
        <v>219800</v>
      </c>
    </row>
    <row r="112" spans="1:16" ht="13" thickBot="1" x14ac:dyDescent="0.3">
      <c r="A112" s="107"/>
      <c r="B112" s="108" t="s">
        <v>134</v>
      </c>
      <c r="C112" s="107"/>
      <c r="D112" s="109">
        <v>114555</v>
      </c>
      <c r="E112" s="109">
        <v>226524</v>
      </c>
      <c r="F112" s="109">
        <v>292061</v>
      </c>
      <c r="G112" s="109">
        <v>268672</v>
      </c>
      <c r="H112" s="109">
        <v>166808</v>
      </c>
      <c r="I112" s="109">
        <v>332640</v>
      </c>
      <c r="J112" s="109">
        <v>443692</v>
      </c>
      <c r="K112" s="109">
        <v>322842</v>
      </c>
      <c r="L112" s="109">
        <v>412230</v>
      </c>
      <c r="M112" s="109">
        <v>289901</v>
      </c>
      <c r="N112" s="109">
        <v>322699</v>
      </c>
      <c r="O112" s="109">
        <v>223523</v>
      </c>
      <c r="P112" s="109">
        <v>3416147</v>
      </c>
    </row>
    <row r="113" spans="1:16" ht="13" thickBot="1" x14ac:dyDescent="0.3">
      <c r="A113" s="107"/>
      <c r="B113" s="108" t="s">
        <v>135</v>
      </c>
      <c r="C113" s="107"/>
      <c r="D113" s="109">
        <v>75361</v>
      </c>
      <c r="E113" s="109">
        <v>35302</v>
      </c>
      <c r="F113" s="109">
        <v>50057</v>
      </c>
      <c r="G113" s="109">
        <v>81218</v>
      </c>
      <c r="H113" s="109">
        <v>104505</v>
      </c>
      <c r="I113" s="109">
        <v>78205</v>
      </c>
      <c r="J113" s="109">
        <v>140413</v>
      </c>
      <c r="K113" s="109">
        <v>80163</v>
      </c>
      <c r="L113" s="109">
        <v>89011</v>
      </c>
      <c r="M113" s="109">
        <v>47535</v>
      </c>
      <c r="N113" s="109">
        <v>100333</v>
      </c>
      <c r="O113" s="109">
        <v>38660</v>
      </c>
      <c r="P113" s="109">
        <v>920763</v>
      </c>
    </row>
    <row r="114" spans="1:16" ht="13" thickBot="1" x14ac:dyDescent="0.3">
      <c r="A114" s="107"/>
      <c r="B114" s="108" t="s">
        <v>136</v>
      </c>
      <c r="C114" s="107"/>
      <c r="D114" s="107">
        <v>306</v>
      </c>
      <c r="E114" s="107">
        <v>0</v>
      </c>
      <c r="F114" s="109">
        <v>15095</v>
      </c>
      <c r="G114" s="109">
        <v>8258</v>
      </c>
      <c r="H114" s="109">
        <v>38426</v>
      </c>
      <c r="I114" s="109">
        <v>6895</v>
      </c>
      <c r="J114" s="109">
        <v>13421</v>
      </c>
      <c r="K114" s="107">
        <v>72</v>
      </c>
      <c r="L114" s="109">
        <v>10210</v>
      </c>
      <c r="M114" s="109">
        <v>17710</v>
      </c>
      <c r="N114" s="109">
        <v>8942</v>
      </c>
      <c r="O114" s="109">
        <v>30220</v>
      </c>
      <c r="P114" s="109">
        <v>149555</v>
      </c>
    </row>
    <row r="115" spans="1:16" ht="13" thickBot="1" x14ac:dyDescent="0.3">
      <c r="A115" s="107"/>
      <c r="B115" s="108" t="s">
        <v>207</v>
      </c>
      <c r="C115" s="107"/>
      <c r="D115" s="109">
        <v>5156</v>
      </c>
      <c r="E115" s="107">
        <v>0</v>
      </c>
      <c r="F115" s="109">
        <v>5122</v>
      </c>
      <c r="G115" s="107">
        <v>0</v>
      </c>
      <c r="H115" s="107">
        <v>0</v>
      </c>
      <c r="I115" s="109">
        <v>10511</v>
      </c>
      <c r="J115" s="107">
        <v>0</v>
      </c>
      <c r="K115" s="107">
        <v>0</v>
      </c>
      <c r="L115" s="107">
        <v>0</v>
      </c>
      <c r="M115" s="107">
        <v>0</v>
      </c>
      <c r="N115" s="107">
        <v>0</v>
      </c>
      <c r="O115" s="107">
        <v>0</v>
      </c>
      <c r="P115" s="109">
        <v>20789</v>
      </c>
    </row>
    <row r="116" spans="1:16" ht="13" thickBot="1" x14ac:dyDescent="0.3">
      <c r="A116" s="107"/>
      <c r="B116" s="108" t="s">
        <v>138</v>
      </c>
      <c r="C116" s="107"/>
      <c r="D116" s="109">
        <v>18394</v>
      </c>
      <c r="E116" s="109">
        <v>119473</v>
      </c>
      <c r="F116" s="109">
        <v>274059</v>
      </c>
      <c r="G116" s="109">
        <v>306293</v>
      </c>
      <c r="H116" s="109">
        <v>396101</v>
      </c>
      <c r="I116" s="109">
        <v>641718</v>
      </c>
      <c r="J116" s="109">
        <v>211235</v>
      </c>
      <c r="K116" s="109">
        <v>227728</v>
      </c>
      <c r="L116" s="109">
        <v>345303</v>
      </c>
      <c r="M116" s="109">
        <v>206057</v>
      </c>
      <c r="N116" s="109">
        <v>672888</v>
      </c>
      <c r="O116" s="109">
        <v>218247</v>
      </c>
      <c r="P116" s="109">
        <v>3637496</v>
      </c>
    </row>
    <row r="117" spans="1:16" ht="13" thickBot="1" x14ac:dyDescent="0.3">
      <c r="A117" s="107"/>
      <c r="B117" s="108" t="s">
        <v>139</v>
      </c>
      <c r="C117" s="107"/>
      <c r="D117" s="109">
        <v>71121</v>
      </c>
      <c r="E117" s="109">
        <v>193470</v>
      </c>
      <c r="F117" s="109">
        <v>209514</v>
      </c>
      <c r="G117" s="109">
        <v>232213</v>
      </c>
      <c r="H117" s="109">
        <v>145855</v>
      </c>
      <c r="I117" s="109">
        <v>274438</v>
      </c>
      <c r="J117" s="109">
        <v>185791</v>
      </c>
      <c r="K117" s="109">
        <v>187354</v>
      </c>
      <c r="L117" s="109">
        <v>142923</v>
      </c>
      <c r="M117" s="109">
        <v>263967</v>
      </c>
      <c r="N117" s="109">
        <v>173286</v>
      </c>
      <c r="O117" s="109">
        <v>201635</v>
      </c>
      <c r="P117" s="109">
        <v>2281567</v>
      </c>
    </row>
    <row r="118" spans="1:16" ht="13" thickBot="1" x14ac:dyDescent="0.3">
      <c r="A118" s="107"/>
      <c r="B118" s="108" t="s">
        <v>203</v>
      </c>
      <c r="C118" s="107"/>
      <c r="D118" s="107">
        <v>0</v>
      </c>
      <c r="E118" s="107">
        <v>0</v>
      </c>
      <c r="F118" s="107">
        <v>0</v>
      </c>
      <c r="G118" s="107">
        <v>0</v>
      </c>
      <c r="H118" s="107">
        <v>0</v>
      </c>
      <c r="I118" s="107">
        <v>0</v>
      </c>
      <c r="J118" s="109">
        <v>2994</v>
      </c>
      <c r="K118" s="107">
        <v>0</v>
      </c>
      <c r="L118" s="107">
        <v>0</v>
      </c>
      <c r="M118" s="107">
        <v>0</v>
      </c>
      <c r="N118" s="107">
        <v>0</v>
      </c>
      <c r="O118" s="107">
        <v>0</v>
      </c>
      <c r="P118" s="109">
        <v>2994</v>
      </c>
    </row>
    <row r="119" spans="1:16" ht="13" thickBot="1" x14ac:dyDescent="0.3">
      <c r="A119" s="107"/>
      <c r="B119" s="108" t="s">
        <v>140</v>
      </c>
      <c r="C119" s="107"/>
      <c r="D119" s="109">
        <v>1013054</v>
      </c>
      <c r="E119" s="109">
        <v>181790</v>
      </c>
      <c r="F119" s="109">
        <v>137818</v>
      </c>
      <c r="G119" s="109">
        <v>188588</v>
      </c>
      <c r="H119" s="109">
        <v>127146</v>
      </c>
      <c r="I119" s="109">
        <v>230429</v>
      </c>
      <c r="J119" s="109">
        <v>701142</v>
      </c>
      <c r="K119" s="109">
        <v>131804</v>
      </c>
      <c r="L119" s="109">
        <v>278481</v>
      </c>
      <c r="M119" s="109">
        <v>272659</v>
      </c>
      <c r="N119" s="109">
        <v>271724</v>
      </c>
      <c r="O119" s="109">
        <v>120143</v>
      </c>
      <c r="P119" s="109">
        <v>3654778</v>
      </c>
    </row>
    <row r="120" spans="1:16" ht="13" thickBot="1" x14ac:dyDescent="0.3">
      <c r="A120" s="107"/>
      <c r="B120" s="108" t="s">
        <v>141</v>
      </c>
      <c r="C120" s="107"/>
      <c r="D120" s="109">
        <v>44937</v>
      </c>
      <c r="E120" s="109">
        <v>89661</v>
      </c>
      <c r="F120" s="109">
        <v>346441</v>
      </c>
      <c r="G120" s="109">
        <v>210816</v>
      </c>
      <c r="H120" s="109">
        <v>360461</v>
      </c>
      <c r="I120" s="109">
        <v>534715</v>
      </c>
      <c r="J120" s="109">
        <v>208091</v>
      </c>
      <c r="K120" s="109">
        <v>383100</v>
      </c>
      <c r="L120" s="109">
        <v>142428</v>
      </c>
      <c r="M120" s="109">
        <v>129929</v>
      </c>
      <c r="N120" s="109">
        <v>98866</v>
      </c>
      <c r="O120" s="109">
        <v>123596</v>
      </c>
      <c r="P120" s="109">
        <v>2673041</v>
      </c>
    </row>
    <row r="121" spans="1:16" ht="13" thickBot="1" x14ac:dyDescent="0.3">
      <c r="A121" s="107"/>
      <c r="B121" s="108" t="s">
        <v>143</v>
      </c>
      <c r="C121" s="107"/>
      <c r="D121" s="109">
        <v>6852</v>
      </c>
      <c r="E121" s="109">
        <v>48708</v>
      </c>
      <c r="F121" s="109">
        <v>28303</v>
      </c>
      <c r="G121" s="109">
        <v>36695</v>
      </c>
      <c r="H121" s="109">
        <v>42119</v>
      </c>
      <c r="I121" s="109">
        <v>38170</v>
      </c>
      <c r="J121" s="109">
        <v>23656</v>
      </c>
      <c r="K121" s="109">
        <v>23986</v>
      </c>
      <c r="L121" s="109">
        <v>8035</v>
      </c>
      <c r="M121" s="109">
        <v>20415</v>
      </c>
      <c r="N121" s="109">
        <v>18485</v>
      </c>
      <c r="O121" s="109">
        <v>55211</v>
      </c>
      <c r="P121" s="109">
        <v>350635</v>
      </c>
    </row>
    <row r="122" spans="1:16" ht="13" thickBot="1" x14ac:dyDescent="0.3">
      <c r="A122" s="107"/>
      <c r="B122" s="108" t="s">
        <v>179</v>
      </c>
      <c r="C122" s="107"/>
      <c r="D122" s="107">
        <v>7</v>
      </c>
      <c r="E122" s="107">
        <v>15</v>
      </c>
      <c r="F122" s="107">
        <v>52</v>
      </c>
      <c r="G122" s="107">
        <v>43</v>
      </c>
      <c r="H122" s="107">
        <v>0</v>
      </c>
      <c r="I122" s="109">
        <v>9694</v>
      </c>
      <c r="J122" s="107">
        <v>0</v>
      </c>
      <c r="K122" s="109">
        <v>18152</v>
      </c>
      <c r="L122" s="107">
        <v>150</v>
      </c>
      <c r="M122" s="109">
        <v>13058</v>
      </c>
      <c r="N122" s="109">
        <v>7975</v>
      </c>
      <c r="O122" s="107">
        <v>0</v>
      </c>
      <c r="P122" s="109">
        <v>49146</v>
      </c>
    </row>
    <row r="123" spans="1:16" ht="13" thickBot="1" x14ac:dyDescent="0.3">
      <c r="A123" s="107"/>
      <c r="B123" s="108" t="s">
        <v>237</v>
      </c>
      <c r="C123" s="107"/>
      <c r="D123" s="107">
        <v>0</v>
      </c>
      <c r="E123" s="107">
        <v>0</v>
      </c>
      <c r="F123" s="109">
        <v>14784</v>
      </c>
      <c r="G123" s="109">
        <v>11569</v>
      </c>
      <c r="H123" s="107">
        <v>0</v>
      </c>
      <c r="I123" s="107">
        <v>0</v>
      </c>
      <c r="J123" s="107">
        <v>0</v>
      </c>
      <c r="K123" s="107">
        <v>0</v>
      </c>
      <c r="L123" s="107">
        <v>0</v>
      </c>
      <c r="M123" s="107">
        <v>0</v>
      </c>
      <c r="N123" s="107">
        <v>0</v>
      </c>
      <c r="O123" s="107">
        <v>0</v>
      </c>
      <c r="P123" s="109">
        <v>26353</v>
      </c>
    </row>
    <row r="124" spans="1:16" ht="13" thickBot="1" x14ac:dyDescent="0.3">
      <c r="A124" s="107"/>
      <c r="B124" s="108" t="s">
        <v>238</v>
      </c>
      <c r="C124" s="107"/>
      <c r="D124" s="109">
        <v>23491</v>
      </c>
      <c r="E124" s="109">
        <v>18940</v>
      </c>
      <c r="F124" s="109">
        <v>43696</v>
      </c>
      <c r="G124" s="109">
        <v>35536</v>
      </c>
      <c r="H124" s="109">
        <v>8232</v>
      </c>
      <c r="I124" s="109">
        <v>81920</v>
      </c>
      <c r="J124" s="109">
        <v>47126</v>
      </c>
      <c r="K124" s="107">
        <v>0</v>
      </c>
      <c r="L124" s="109">
        <v>17415</v>
      </c>
      <c r="M124" s="109">
        <v>12883</v>
      </c>
      <c r="N124" s="107">
        <v>0</v>
      </c>
      <c r="O124" s="107">
        <v>0</v>
      </c>
      <c r="P124" s="109">
        <v>289239</v>
      </c>
    </row>
    <row r="125" spans="1:16" ht="13" thickBot="1" x14ac:dyDescent="0.3">
      <c r="A125" s="107"/>
      <c r="B125" s="108" t="s">
        <v>162</v>
      </c>
      <c r="C125" s="107"/>
      <c r="D125" s="109">
        <v>7107</v>
      </c>
      <c r="E125" s="109">
        <v>14708</v>
      </c>
      <c r="F125" s="109">
        <v>18525</v>
      </c>
      <c r="G125" s="109">
        <v>20628</v>
      </c>
      <c r="H125" s="109">
        <v>15277</v>
      </c>
      <c r="I125" s="109">
        <v>30328</v>
      </c>
      <c r="J125" s="109">
        <v>20372</v>
      </c>
      <c r="K125" s="109">
        <v>27638</v>
      </c>
      <c r="L125" s="109">
        <v>29434</v>
      </c>
      <c r="M125" s="109">
        <v>44919</v>
      </c>
      <c r="N125" s="109">
        <v>42778</v>
      </c>
      <c r="O125" s="109">
        <v>30499</v>
      </c>
      <c r="P125" s="109">
        <v>302213</v>
      </c>
    </row>
    <row r="126" spans="1:16" ht="13" thickBot="1" x14ac:dyDescent="0.3">
      <c r="A126" s="107"/>
      <c r="B126" s="108" t="s">
        <v>163</v>
      </c>
      <c r="C126" s="107"/>
      <c r="D126" s="107">
        <v>0</v>
      </c>
      <c r="E126" s="107">
        <v>0</v>
      </c>
      <c r="F126" s="107">
        <v>0</v>
      </c>
      <c r="G126" s="109">
        <v>1510</v>
      </c>
      <c r="H126" s="107">
        <v>24</v>
      </c>
      <c r="I126" s="107">
        <v>0</v>
      </c>
      <c r="J126" s="107">
        <v>528</v>
      </c>
      <c r="K126" s="107">
        <v>0</v>
      </c>
      <c r="L126" s="107">
        <v>0</v>
      </c>
      <c r="M126" s="107">
        <v>0</v>
      </c>
      <c r="N126" s="109">
        <v>13621</v>
      </c>
      <c r="O126" s="109">
        <v>8351</v>
      </c>
      <c r="P126" s="109">
        <v>24034</v>
      </c>
    </row>
    <row r="127" spans="1:16" ht="25.5" thickBot="1" x14ac:dyDescent="0.3">
      <c r="A127" s="107"/>
      <c r="B127" s="108" t="s">
        <v>147</v>
      </c>
      <c r="C127" s="107"/>
      <c r="D127" s="109">
        <v>67341</v>
      </c>
      <c r="E127" s="109">
        <v>68841</v>
      </c>
      <c r="F127" s="109">
        <v>116015</v>
      </c>
      <c r="G127" s="109">
        <v>125805</v>
      </c>
      <c r="H127" s="109">
        <v>83895</v>
      </c>
      <c r="I127" s="109">
        <v>44727</v>
      </c>
      <c r="J127" s="109">
        <v>62120</v>
      </c>
      <c r="K127" s="109">
        <v>64392</v>
      </c>
      <c r="L127" s="109">
        <v>113047</v>
      </c>
      <c r="M127" s="109">
        <v>126354</v>
      </c>
      <c r="N127" s="109">
        <v>69622</v>
      </c>
      <c r="O127" s="109">
        <v>84853</v>
      </c>
      <c r="P127" s="109">
        <v>1027012</v>
      </c>
    </row>
    <row r="128" spans="1:16" ht="13" thickBot="1" x14ac:dyDescent="0.3">
      <c r="A128" s="104" t="s">
        <v>226</v>
      </c>
      <c r="B128" s="105"/>
      <c r="C128" s="106">
        <v>201635</v>
      </c>
      <c r="D128" s="106">
        <v>16216</v>
      </c>
      <c r="E128" s="106">
        <v>2710</v>
      </c>
      <c r="F128" s="106">
        <v>61910</v>
      </c>
      <c r="G128" s="106">
        <v>28184</v>
      </c>
      <c r="H128" s="106">
        <v>25020</v>
      </c>
      <c r="I128" s="106">
        <v>22049</v>
      </c>
      <c r="J128" s="106">
        <v>1389</v>
      </c>
      <c r="K128" s="106">
        <v>1590</v>
      </c>
      <c r="L128" s="106">
        <v>1509</v>
      </c>
      <c r="M128" s="106">
        <v>1722</v>
      </c>
      <c r="N128" s="106">
        <v>2274</v>
      </c>
      <c r="O128" s="106">
        <v>1044</v>
      </c>
      <c r="P128" s="106">
        <v>165617</v>
      </c>
    </row>
    <row r="129" spans="1:16" ht="13" thickBot="1" x14ac:dyDescent="0.3">
      <c r="A129" s="107"/>
      <c r="B129" s="108" t="s">
        <v>234</v>
      </c>
      <c r="C129" s="107"/>
      <c r="D129" s="109">
        <v>12430</v>
      </c>
      <c r="E129" s="107">
        <v>0</v>
      </c>
      <c r="F129" s="107">
        <v>0</v>
      </c>
      <c r="G129" s="107">
        <v>0</v>
      </c>
      <c r="H129" s="109">
        <v>7825</v>
      </c>
      <c r="I129" s="107">
        <v>0</v>
      </c>
      <c r="J129" s="107">
        <v>0</v>
      </c>
      <c r="K129" s="107">
        <v>0</v>
      </c>
      <c r="L129" s="107">
        <v>0</v>
      </c>
      <c r="M129" s="107">
        <v>0</v>
      </c>
      <c r="N129" s="107">
        <v>0</v>
      </c>
      <c r="O129" s="107">
        <v>0</v>
      </c>
      <c r="P129" s="109">
        <v>20255</v>
      </c>
    </row>
    <row r="130" spans="1:16" ht="13" thickBot="1" x14ac:dyDescent="0.3">
      <c r="A130" s="107"/>
      <c r="B130" s="108" t="s">
        <v>224</v>
      </c>
      <c r="C130" s="107"/>
      <c r="D130" s="107">
        <v>0</v>
      </c>
      <c r="E130" s="107">
        <v>0</v>
      </c>
      <c r="F130" s="107">
        <v>0</v>
      </c>
      <c r="G130" s="109">
        <v>5524</v>
      </c>
      <c r="H130" s="107">
        <v>0</v>
      </c>
      <c r="I130" s="107">
        <v>0</v>
      </c>
      <c r="J130" s="107">
        <v>0</v>
      </c>
      <c r="K130" s="107">
        <v>0</v>
      </c>
      <c r="L130" s="107">
        <v>0</v>
      </c>
      <c r="M130" s="107">
        <v>0</v>
      </c>
      <c r="N130" s="107">
        <v>0</v>
      </c>
      <c r="O130" s="107">
        <v>0</v>
      </c>
      <c r="P130" s="109">
        <v>5524</v>
      </c>
    </row>
    <row r="131" spans="1:16" ht="13" thickBot="1" x14ac:dyDescent="0.3">
      <c r="A131" s="107"/>
      <c r="B131" s="108" t="s">
        <v>239</v>
      </c>
      <c r="C131" s="107"/>
      <c r="D131" s="107">
        <v>0</v>
      </c>
      <c r="E131" s="107">
        <v>0</v>
      </c>
      <c r="F131" s="107">
        <v>0</v>
      </c>
      <c r="G131" s="109">
        <v>1620</v>
      </c>
      <c r="H131" s="109">
        <v>1752</v>
      </c>
      <c r="I131" s="109">
        <v>1620</v>
      </c>
      <c r="J131" s="109">
        <v>1389</v>
      </c>
      <c r="K131" s="109">
        <v>1590</v>
      </c>
      <c r="L131" s="109">
        <v>1245</v>
      </c>
      <c r="M131" s="109">
        <v>1722</v>
      </c>
      <c r="N131" s="109">
        <v>2274</v>
      </c>
      <c r="O131" s="109">
        <v>1044</v>
      </c>
      <c r="P131" s="109">
        <v>14256</v>
      </c>
    </row>
    <row r="132" spans="1:16" ht="13" thickBot="1" x14ac:dyDescent="0.3">
      <c r="A132" s="107"/>
      <c r="B132" s="108" t="s">
        <v>160</v>
      </c>
      <c r="C132" s="107"/>
      <c r="D132" s="107">
        <v>0</v>
      </c>
      <c r="E132" s="109">
        <v>2710</v>
      </c>
      <c r="F132" s="109">
        <v>38060</v>
      </c>
      <c r="G132" s="109">
        <v>15984</v>
      </c>
      <c r="H132" s="109">
        <v>15443</v>
      </c>
      <c r="I132" s="109">
        <v>11193</v>
      </c>
      <c r="J132" s="107">
        <v>0</v>
      </c>
      <c r="K132" s="107">
        <v>0</v>
      </c>
      <c r="L132" s="107">
        <v>0</v>
      </c>
      <c r="M132" s="107">
        <v>0</v>
      </c>
      <c r="N132" s="107">
        <v>0</v>
      </c>
      <c r="O132" s="107">
        <v>0</v>
      </c>
      <c r="P132" s="109">
        <v>83390</v>
      </c>
    </row>
    <row r="133" spans="1:16" ht="13" thickBot="1" x14ac:dyDescent="0.3">
      <c r="A133" s="107"/>
      <c r="B133" s="108" t="s">
        <v>137</v>
      </c>
      <c r="C133" s="107"/>
      <c r="D133" s="107">
        <v>0</v>
      </c>
      <c r="E133" s="107">
        <v>0</v>
      </c>
      <c r="F133" s="107">
        <v>0</v>
      </c>
      <c r="G133" s="107">
        <v>0</v>
      </c>
      <c r="H133" s="107">
        <v>0</v>
      </c>
      <c r="I133" s="109">
        <v>9236</v>
      </c>
      <c r="J133" s="107">
        <v>0</v>
      </c>
      <c r="K133" s="107">
        <v>0</v>
      </c>
      <c r="L133" s="107">
        <v>264</v>
      </c>
      <c r="M133" s="107">
        <v>0</v>
      </c>
      <c r="N133" s="107">
        <v>0</v>
      </c>
      <c r="O133" s="107">
        <v>0</v>
      </c>
      <c r="P133" s="109">
        <v>9500</v>
      </c>
    </row>
    <row r="134" spans="1:16" ht="13" thickBot="1" x14ac:dyDescent="0.3">
      <c r="A134" s="107"/>
      <c r="B134" s="108" t="s">
        <v>145</v>
      </c>
      <c r="C134" s="107"/>
      <c r="D134" s="109">
        <v>3786</v>
      </c>
      <c r="E134" s="107">
        <v>0</v>
      </c>
      <c r="F134" s="109">
        <v>23850</v>
      </c>
      <c r="G134" s="109">
        <v>5056</v>
      </c>
      <c r="H134" s="107">
        <v>0</v>
      </c>
      <c r="I134" s="107">
        <v>0</v>
      </c>
      <c r="J134" s="107">
        <v>0</v>
      </c>
      <c r="K134" s="107">
        <v>0</v>
      </c>
      <c r="L134" s="107">
        <v>0</v>
      </c>
      <c r="M134" s="107">
        <v>0</v>
      </c>
      <c r="N134" s="107">
        <v>0</v>
      </c>
      <c r="O134" s="107">
        <v>0</v>
      </c>
      <c r="P134" s="109">
        <v>32692</v>
      </c>
    </row>
    <row r="135" spans="1:16" ht="13" thickBot="1" x14ac:dyDescent="0.3">
      <c r="A135" s="104" t="s">
        <v>227</v>
      </c>
      <c r="B135" s="105"/>
      <c r="C135" s="106">
        <v>20632000</v>
      </c>
      <c r="D135" s="106">
        <v>101178</v>
      </c>
      <c r="E135" s="106">
        <v>93742</v>
      </c>
      <c r="F135" s="106">
        <v>133557</v>
      </c>
      <c r="G135" s="106">
        <v>102386</v>
      </c>
      <c r="H135" s="106">
        <v>80152</v>
      </c>
      <c r="I135" s="106">
        <v>141622</v>
      </c>
      <c r="J135" s="106">
        <v>40576</v>
      </c>
      <c r="K135" s="106">
        <v>80150</v>
      </c>
      <c r="L135" s="106">
        <v>120480</v>
      </c>
      <c r="M135" s="106">
        <v>85391</v>
      </c>
      <c r="N135" s="106">
        <v>78605</v>
      </c>
      <c r="O135" s="106">
        <v>59409</v>
      </c>
      <c r="P135" s="106">
        <v>1117248</v>
      </c>
    </row>
    <row r="136" spans="1:16" ht="13" thickBot="1" x14ac:dyDescent="0.3">
      <c r="A136" s="107"/>
      <c r="B136" s="108" t="s">
        <v>240</v>
      </c>
      <c r="C136" s="109">
        <v>100000</v>
      </c>
      <c r="D136" s="109">
        <v>4870</v>
      </c>
      <c r="E136" s="107">
        <v>0</v>
      </c>
      <c r="F136" s="109">
        <v>1200</v>
      </c>
      <c r="G136" s="107">
        <v>0</v>
      </c>
      <c r="H136" s="107">
        <v>0</v>
      </c>
      <c r="I136" s="109">
        <v>1529</v>
      </c>
      <c r="J136" s="109">
        <v>6023</v>
      </c>
      <c r="K136" s="109">
        <v>2241</v>
      </c>
      <c r="L136" s="107">
        <v>0</v>
      </c>
      <c r="M136" s="107">
        <v>0</v>
      </c>
      <c r="N136" s="109">
        <v>4084</v>
      </c>
      <c r="O136" s="109">
        <v>1994</v>
      </c>
      <c r="P136" s="109">
        <v>21941</v>
      </c>
    </row>
    <row r="137" spans="1:16" ht="13" thickBot="1" x14ac:dyDescent="0.3">
      <c r="A137" s="107"/>
      <c r="B137" s="108" t="s">
        <v>229</v>
      </c>
      <c r="C137" s="109">
        <v>3050000</v>
      </c>
      <c r="D137" s="107">
        <v>0</v>
      </c>
      <c r="E137" s="107">
        <v>0</v>
      </c>
      <c r="F137" s="107">
        <v>0</v>
      </c>
      <c r="G137" s="107">
        <v>0</v>
      </c>
      <c r="H137" s="107">
        <v>0</v>
      </c>
      <c r="I137" s="107">
        <v>0</v>
      </c>
      <c r="J137" s="107">
        <v>0</v>
      </c>
      <c r="K137" s="107">
        <v>0</v>
      </c>
      <c r="L137" s="107">
        <v>0</v>
      </c>
      <c r="M137" s="107">
        <v>0</v>
      </c>
      <c r="N137" s="107">
        <v>0</v>
      </c>
      <c r="O137" s="107">
        <v>0</v>
      </c>
      <c r="P137" s="107">
        <v>0</v>
      </c>
    </row>
    <row r="138" spans="1:16" ht="25.5" thickBot="1" x14ac:dyDescent="0.3">
      <c r="A138" s="107"/>
      <c r="B138" s="108" t="s">
        <v>261</v>
      </c>
      <c r="C138" s="107"/>
      <c r="D138" s="109">
        <v>16381</v>
      </c>
      <c r="E138" s="109">
        <v>14438</v>
      </c>
      <c r="F138" s="109">
        <v>9226</v>
      </c>
      <c r="G138" s="109">
        <v>31908</v>
      </c>
      <c r="H138" s="109">
        <v>11945</v>
      </c>
      <c r="I138" s="109">
        <v>4153</v>
      </c>
      <c r="J138" s="107">
        <v>0</v>
      </c>
      <c r="K138" s="107">
        <v>0</v>
      </c>
      <c r="L138" s="107">
        <v>0</v>
      </c>
      <c r="M138" s="109">
        <v>1553</v>
      </c>
      <c r="N138" s="107">
        <v>0</v>
      </c>
      <c r="O138" s="109">
        <v>4445</v>
      </c>
      <c r="P138" s="109">
        <v>94049</v>
      </c>
    </row>
    <row r="139" spans="1:16" ht="13" thickBot="1" x14ac:dyDescent="0.3">
      <c r="A139" s="107"/>
      <c r="B139" s="108" t="s">
        <v>158</v>
      </c>
      <c r="C139" s="109">
        <v>1141000</v>
      </c>
      <c r="D139" s="107">
        <v>0</v>
      </c>
      <c r="E139" s="107">
        <v>0</v>
      </c>
      <c r="F139" s="107">
        <v>0</v>
      </c>
      <c r="G139" s="107">
        <v>0</v>
      </c>
      <c r="H139" s="107">
        <v>0</v>
      </c>
      <c r="I139" s="107">
        <v>0</v>
      </c>
      <c r="J139" s="107">
        <v>0</v>
      </c>
      <c r="K139" s="107">
        <v>0</v>
      </c>
      <c r="L139" s="107">
        <v>0</v>
      </c>
      <c r="M139" s="107">
        <v>0</v>
      </c>
      <c r="N139" s="107">
        <v>0</v>
      </c>
      <c r="O139" s="107">
        <v>0</v>
      </c>
      <c r="P139" s="107">
        <v>0</v>
      </c>
    </row>
    <row r="140" spans="1:16" ht="13" thickBot="1" x14ac:dyDescent="0.3">
      <c r="A140" s="107"/>
      <c r="B140" s="108" t="s">
        <v>241</v>
      </c>
      <c r="C140" s="109">
        <v>1550000</v>
      </c>
      <c r="D140" s="107">
        <v>0</v>
      </c>
      <c r="E140" s="107">
        <v>0</v>
      </c>
      <c r="F140" s="107">
        <v>0</v>
      </c>
      <c r="G140" s="107">
        <v>0</v>
      </c>
      <c r="H140" s="107">
        <v>0</v>
      </c>
      <c r="I140" s="107">
        <v>0</v>
      </c>
      <c r="J140" s="107">
        <v>0</v>
      </c>
      <c r="K140" s="107">
        <v>0</v>
      </c>
      <c r="L140" s="107">
        <v>0</v>
      </c>
      <c r="M140" s="107">
        <v>0</v>
      </c>
      <c r="N140" s="107">
        <v>0</v>
      </c>
      <c r="O140" s="107">
        <v>0</v>
      </c>
      <c r="P140" s="107">
        <v>0</v>
      </c>
    </row>
    <row r="141" spans="1:16" ht="13" thickBot="1" x14ac:dyDescent="0.3">
      <c r="A141" s="107"/>
      <c r="B141" s="108" t="s">
        <v>190</v>
      </c>
      <c r="C141" s="109">
        <v>323000</v>
      </c>
      <c r="D141" s="107">
        <v>0</v>
      </c>
      <c r="E141" s="107">
        <v>0</v>
      </c>
      <c r="F141" s="107">
        <v>0</v>
      </c>
      <c r="G141" s="107">
        <v>0</v>
      </c>
      <c r="H141" s="107">
        <v>0</v>
      </c>
      <c r="I141" s="107">
        <v>0</v>
      </c>
      <c r="J141" s="107">
        <v>0</v>
      </c>
      <c r="K141" s="107">
        <v>0</v>
      </c>
      <c r="L141" s="107">
        <v>0</v>
      </c>
      <c r="M141" s="107">
        <v>0</v>
      </c>
      <c r="N141" s="107">
        <v>0</v>
      </c>
      <c r="O141" s="107">
        <v>0</v>
      </c>
      <c r="P141" s="107">
        <v>0</v>
      </c>
    </row>
    <row r="142" spans="1:16" ht="13" thickBot="1" x14ac:dyDescent="0.3">
      <c r="A142" s="107"/>
      <c r="B142" s="108" t="s">
        <v>242</v>
      </c>
      <c r="C142" s="109">
        <v>673000</v>
      </c>
      <c r="D142" s="107">
        <v>0</v>
      </c>
      <c r="E142" s="107">
        <v>0</v>
      </c>
      <c r="F142" s="107">
        <v>0</v>
      </c>
      <c r="G142" s="107">
        <v>0</v>
      </c>
      <c r="H142" s="107">
        <v>0</v>
      </c>
      <c r="I142" s="107">
        <v>0</v>
      </c>
      <c r="J142" s="107">
        <v>0</v>
      </c>
      <c r="K142" s="107">
        <v>0</v>
      </c>
      <c r="L142" s="107">
        <v>0</v>
      </c>
      <c r="M142" s="107">
        <v>0</v>
      </c>
      <c r="N142" s="107">
        <v>0</v>
      </c>
      <c r="O142" s="107">
        <v>0</v>
      </c>
      <c r="P142" s="107">
        <v>0</v>
      </c>
    </row>
    <row r="143" spans="1:16" ht="13" thickBot="1" x14ac:dyDescent="0.3">
      <c r="A143" s="107"/>
      <c r="B143" s="108" t="s">
        <v>142</v>
      </c>
      <c r="C143" s="109">
        <v>11322000</v>
      </c>
      <c r="D143" s="107">
        <v>0</v>
      </c>
      <c r="E143" s="107">
        <v>51</v>
      </c>
      <c r="F143" s="107">
        <v>0</v>
      </c>
      <c r="G143" s="107">
        <v>0</v>
      </c>
      <c r="H143" s="107">
        <v>58</v>
      </c>
      <c r="I143" s="109">
        <v>16580</v>
      </c>
      <c r="J143" s="107">
        <v>0</v>
      </c>
      <c r="K143" s="107">
        <v>0</v>
      </c>
      <c r="L143" s="107">
        <v>0</v>
      </c>
      <c r="M143" s="107">
        <v>0</v>
      </c>
      <c r="N143" s="107">
        <v>0</v>
      </c>
      <c r="O143" s="107">
        <v>0</v>
      </c>
      <c r="P143" s="109">
        <v>16689</v>
      </c>
    </row>
    <row r="144" spans="1:16" ht="13" thickBot="1" x14ac:dyDescent="0.3">
      <c r="A144" s="107"/>
      <c r="B144" s="108" t="s">
        <v>243</v>
      </c>
      <c r="C144" s="109">
        <v>150000</v>
      </c>
      <c r="D144" s="109">
        <v>4889</v>
      </c>
      <c r="E144" s="109">
        <v>2364</v>
      </c>
      <c r="F144" s="107">
        <v>0</v>
      </c>
      <c r="G144" s="109">
        <v>3379</v>
      </c>
      <c r="H144" s="109">
        <v>1763</v>
      </c>
      <c r="I144" s="109">
        <v>3714</v>
      </c>
      <c r="J144" s="109">
        <v>4836</v>
      </c>
      <c r="K144" s="109">
        <v>2549</v>
      </c>
      <c r="L144" s="109">
        <v>3508</v>
      </c>
      <c r="M144" s="109">
        <v>3168</v>
      </c>
      <c r="N144" s="109">
        <v>3708</v>
      </c>
      <c r="O144" s="109">
        <v>2532</v>
      </c>
      <c r="P144" s="109">
        <v>36410</v>
      </c>
    </row>
    <row r="145" spans="1:16" ht="13" thickBot="1" x14ac:dyDescent="0.3">
      <c r="A145" s="107"/>
      <c r="B145" s="108" t="s">
        <v>260</v>
      </c>
      <c r="C145" s="107"/>
      <c r="D145" s="109">
        <v>9758</v>
      </c>
      <c r="E145" s="109">
        <v>9278</v>
      </c>
      <c r="F145" s="109">
        <v>13270</v>
      </c>
      <c r="G145" s="109">
        <v>18885</v>
      </c>
      <c r="H145" s="109">
        <v>24815</v>
      </c>
      <c r="I145" s="109">
        <v>13451</v>
      </c>
      <c r="J145" s="109">
        <v>11907</v>
      </c>
      <c r="K145" s="109">
        <v>16889</v>
      </c>
      <c r="L145" s="109">
        <v>16922</v>
      </c>
      <c r="M145" s="109">
        <v>10704</v>
      </c>
      <c r="N145" s="109">
        <v>3461</v>
      </c>
      <c r="O145" s="107">
        <v>0</v>
      </c>
      <c r="P145" s="109">
        <v>149340</v>
      </c>
    </row>
    <row r="146" spans="1:16" ht="13" thickBot="1" x14ac:dyDescent="0.3">
      <c r="A146" s="107"/>
      <c r="B146" s="108" t="s">
        <v>179</v>
      </c>
      <c r="C146" s="109">
        <v>353000</v>
      </c>
      <c r="D146" s="107">
        <v>0</v>
      </c>
      <c r="E146" s="107">
        <v>718</v>
      </c>
      <c r="F146" s="109">
        <v>52838</v>
      </c>
      <c r="G146" s="109">
        <v>4320</v>
      </c>
      <c r="H146" s="109">
        <v>19184</v>
      </c>
      <c r="I146" s="109">
        <v>27297</v>
      </c>
      <c r="J146" s="107">
        <v>640</v>
      </c>
      <c r="K146" s="107">
        <v>404</v>
      </c>
      <c r="L146" s="109">
        <v>19608</v>
      </c>
      <c r="M146" s="107">
        <v>576</v>
      </c>
      <c r="N146" s="109">
        <v>31615</v>
      </c>
      <c r="O146" s="109">
        <v>40898</v>
      </c>
      <c r="P146" s="109">
        <v>198098</v>
      </c>
    </row>
    <row r="147" spans="1:16" ht="13" thickBot="1" x14ac:dyDescent="0.3">
      <c r="A147" s="107"/>
      <c r="B147" s="108" t="s">
        <v>164</v>
      </c>
      <c r="C147" s="109">
        <v>1720000</v>
      </c>
      <c r="D147" s="109">
        <v>60280</v>
      </c>
      <c r="E147" s="109">
        <v>66893</v>
      </c>
      <c r="F147" s="109">
        <v>57023</v>
      </c>
      <c r="G147" s="109">
        <v>43894</v>
      </c>
      <c r="H147" s="109">
        <v>22387</v>
      </c>
      <c r="I147" s="109">
        <v>74898</v>
      </c>
      <c r="J147" s="109">
        <v>17170</v>
      </c>
      <c r="K147" s="109">
        <v>58067</v>
      </c>
      <c r="L147" s="109">
        <v>80442</v>
      </c>
      <c r="M147" s="109">
        <v>66390</v>
      </c>
      <c r="N147" s="109">
        <v>35737</v>
      </c>
      <c r="O147" s="109">
        <v>9540</v>
      </c>
      <c r="P147" s="109">
        <v>592721</v>
      </c>
    </row>
    <row r="148" spans="1:16" ht="13" thickBot="1" x14ac:dyDescent="0.3">
      <c r="A148" s="107"/>
      <c r="B148" s="108" t="s">
        <v>244</v>
      </c>
      <c r="C148" s="109">
        <v>250000</v>
      </c>
      <c r="D148" s="109">
        <v>5000</v>
      </c>
      <c r="E148" s="107">
        <v>0</v>
      </c>
      <c r="F148" s="107">
        <v>0</v>
      </c>
      <c r="G148" s="107">
        <v>0</v>
      </c>
      <c r="H148" s="107">
        <v>0</v>
      </c>
      <c r="I148" s="107">
        <v>0</v>
      </c>
      <c r="J148" s="107">
        <v>0</v>
      </c>
      <c r="K148" s="107">
        <v>0</v>
      </c>
      <c r="L148" s="107">
        <v>0</v>
      </c>
      <c r="M148" s="109">
        <v>3000</v>
      </c>
      <c r="N148" s="107">
        <v>0</v>
      </c>
      <c r="O148" s="107">
        <v>0</v>
      </c>
      <c r="P148" s="109">
        <v>8000</v>
      </c>
    </row>
    <row r="149" spans="1:16" ht="25.5" thickBot="1" x14ac:dyDescent="0.3">
      <c r="A149" s="101" t="s">
        <v>245</v>
      </c>
      <c r="B149" s="102"/>
      <c r="C149" s="103">
        <v>2911001</v>
      </c>
      <c r="D149" s="103">
        <v>114253</v>
      </c>
      <c r="E149" s="103">
        <v>69536</v>
      </c>
      <c r="F149" s="103">
        <v>186119</v>
      </c>
      <c r="G149" s="103">
        <v>219466</v>
      </c>
      <c r="H149" s="103">
        <v>174056</v>
      </c>
      <c r="I149" s="103">
        <v>225092</v>
      </c>
      <c r="J149" s="103">
        <v>310771</v>
      </c>
      <c r="K149" s="103">
        <v>259834</v>
      </c>
      <c r="L149" s="103">
        <v>268039</v>
      </c>
      <c r="M149" s="103">
        <v>208317</v>
      </c>
      <c r="N149" s="103">
        <v>344531</v>
      </c>
      <c r="O149" s="103">
        <v>146027</v>
      </c>
      <c r="P149" s="103">
        <v>2526041</v>
      </c>
    </row>
    <row r="150" spans="1:16" ht="13" thickBot="1" x14ac:dyDescent="0.3">
      <c r="A150" s="104" t="s">
        <v>223</v>
      </c>
      <c r="B150" s="105"/>
      <c r="C150" s="104">
        <v>0</v>
      </c>
      <c r="D150" s="104">
        <v>0</v>
      </c>
      <c r="E150" s="104">
        <v>0</v>
      </c>
      <c r="F150" s="104">
        <v>0</v>
      </c>
      <c r="G150" s="106">
        <v>2782</v>
      </c>
      <c r="H150" s="106">
        <v>4939</v>
      </c>
      <c r="I150" s="106">
        <v>3843</v>
      </c>
      <c r="J150" s="106">
        <v>6472</v>
      </c>
      <c r="K150" s="104">
        <v>404</v>
      </c>
      <c r="L150" s="106">
        <v>4178</v>
      </c>
      <c r="M150" s="106">
        <v>9029</v>
      </c>
      <c r="N150" s="106">
        <v>30496</v>
      </c>
      <c r="O150" s="106">
        <v>1834</v>
      </c>
      <c r="P150" s="106">
        <v>63977</v>
      </c>
    </row>
    <row r="151" spans="1:16" ht="13" thickBot="1" x14ac:dyDescent="0.3">
      <c r="A151" s="107"/>
      <c r="B151" s="108" t="s">
        <v>150</v>
      </c>
      <c r="C151" s="107"/>
      <c r="D151" s="107">
        <v>0</v>
      </c>
      <c r="E151" s="107">
        <v>0</v>
      </c>
      <c r="F151" s="107">
        <v>0</v>
      </c>
      <c r="G151" s="107">
        <v>0</v>
      </c>
      <c r="H151" s="107">
        <v>0</v>
      </c>
      <c r="I151" s="107">
        <v>0</v>
      </c>
      <c r="J151" s="107">
        <v>0</v>
      </c>
      <c r="K151" s="107">
        <v>0</v>
      </c>
      <c r="L151" s="107">
        <v>0</v>
      </c>
      <c r="M151" s="107">
        <v>0</v>
      </c>
      <c r="N151" s="107">
        <v>796</v>
      </c>
      <c r="O151" s="107">
        <v>0</v>
      </c>
      <c r="P151" s="107">
        <v>796</v>
      </c>
    </row>
    <row r="152" spans="1:16" ht="13" thickBot="1" x14ac:dyDescent="0.3">
      <c r="A152" s="107"/>
      <c r="B152" s="108" t="s">
        <v>134</v>
      </c>
      <c r="C152" s="107"/>
      <c r="D152" s="107">
        <v>0</v>
      </c>
      <c r="E152" s="107">
        <v>0</v>
      </c>
      <c r="F152" s="107">
        <v>0</v>
      </c>
      <c r="G152" s="107">
        <v>0</v>
      </c>
      <c r="H152" s="107">
        <v>0</v>
      </c>
      <c r="I152" s="107">
        <v>0</v>
      </c>
      <c r="J152" s="107">
        <v>0</v>
      </c>
      <c r="K152" s="107">
        <v>0</v>
      </c>
      <c r="L152" s="107">
        <v>0</v>
      </c>
      <c r="M152" s="107">
        <v>585</v>
      </c>
      <c r="N152" s="109">
        <v>1292</v>
      </c>
      <c r="O152" s="107">
        <v>282</v>
      </c>
      <c r="P152" s="109">
        <v>2159</v>
      </c>
    </row>
    <row r="153" spans="1:16" ht="13" thickBot="1" x14ac:dyDescent="0.3">
      <c r="A153" s="107"/>
      <c r="B153" s="108" t="s">
        <v>135</v>
      </c>
      <c r="C153" s="107"/>
      <c r="D153" s="107">
        <v>0</v>
      </c>
      <c r="E153" s="107">
        <v>0</v>
      </c>
      <c r="F153" s="107">
        <v>0</v>
      </c>
      <c r="G153" s="107">
        <v>0</v>
      </c>
      <c r="H153" s="107">
        <v>0</v>
      </c>
      <c r="I153" s="107">
        <v>0</v>
      </c>
      <c r="J153" s="107">
        <v>0</v>
      </c>
      <c r="K153" s="107">
        <v>0</v>
      </c>
      <c r="L153" s="107">
        <v>0</v>
      </c>
      <c r="M153" s="107">
        <v>0</v>
      </c>
      <c r="N153" s="109">
        <v>19540</v>
      </c>
      <c r="O153" s="107">
        <v>0</v>
      </c>
      <c r="P153" s="109">
        <v>19540</v>
      </c>
    </row>
    <row r="154" spans="1:16" ht="13" thickBot="1" x14ac:dyDescent="0.3">
      <c r="A154" s="107"/>
      <c r="B154" s="108" t="s">
        <v>139</v>
      </c>
      <c r="C154" s="107"/>
      <c r="D154" s="107">
        <v>0</v>
      </c>
      <c r="E154" s="107">
        <v>0</v>
      </c>
      <c r="F154" s="107">
        <v>0</v>
      </c>
      <c r="G154" s="107">
        <v>0</v>
      </c>
      <c r="H154" s="107">
        <v>0</v>
      </c>
      <c r="I154" s="107">
        <v>0</v>
      </c>
      <c r="J154" s="107">
        <v>0</v>
      </c>
      <c r="K154" s="107">
        <v>0</v>
      </c>
      <c r="L154" s="107">
        <v>0</v>
      </c>
      <c r="M154" s="107">
        <v>13</v>
      </c>
      <c r="N154" s="107">
        <v>466</v>
      </c>
      <c r="O154" s="107">
        <v>260</v>
      </c>
      <c r="P154" s="107">
        <v>739</v>
      </c>
    </row>
    <row r="155" spans="1:16" ht="13" thickBot="1" x14ac:dyDescent="0.3">
      <c r="A155" s="107"/>
      <c r="B155" s="108" t="s">
        <v>260</v>
      </c>
      <c r="C155" s="107"/>
      <c r="D155" s="107">
        <v>0</v>
      </c>
      <c r="E155" s="107">
        <v>0</v>
      </c>
      <c r="F155" s="107">
        <v>0</v>
      </c>
      <c r="G155" s="109">
        <v>2782</v>
      </c>
      <c r="H155" s="109">
        <v>4939</v>
      </c>
      <c r="I155" s="109">
        <v>3843</v>
      </c>
      <c r="J155" s="109">
        <v>6472</v>
      </c>
      <c r="K155" s="107">
        <v>404</v>
      </c>
      <c r="L155" s="109">
        <v>4178</v>
      </c>
      <c r="M155" s="109">
        <v>8431</v>
      </c>
      <c r="N155" s="109">
        <v>8402</v>
      </c>
      <c r="O155" s="109">
        <v>1192</v>
      </c>
      <c r="P155" s="109">
        <v>40643</v>
      </c>
    </row>
    <row r="156" spans="1:16" ht="13" thickBot="1" x14ac:dyDescent="0.3">
      <c r="A156" s="107"/>
      <c r="B156" s="108" t="s">
        <v>162</v>
      </c>
      <c r="C156" s="107"/>
      <c r="D156" s="107">
        <v>0</v>
      </c>
      <c r="E156" s="107">
        <v>0</v>
      </c>
      <c r="F156" s="107">
        <v>0</v>
      </c>
      <c r="G156" s="107">
        <v>0</v>
      </c>
      <c r="H156" s="107">
        <v>0</v>
      </c>
      <c r="I156" s="107">
        <v>0</v>
      </c>
      <c r="J156" s="107">
        <v>0</v>
      </c>
      <c r="K156" s="107">
        <v>0</v>
      </c>
      <c r="L156" s="107">
        <v>0</v>
      </c>
      <c r="M156" s="107">
        <v>0</v>
      </c>
      <c r="N156" s="107">
        <v>0</v>
      </c>
      <c r="O156" s="107">
        <v>100</v>
      </c>
      <c r="P156" s="107">
        <v>100</v>
      </c>
    </row>
    <row r="157" spans="1:16" ht="13" thickBot="1" x14ac:dyDescent="0.3">
      <c r="A157" s="104" t="s">
        <v>225</v>
      </c>
      <c r="B157" s="105"/>
      <c r="C157" s="106">
        <v>2829000</v>
      </c>
      <c r="D157" s="106">
        <v>114253</v>
      </c>
      <c r="E157" s="106">
        <v>69536</v>
      </c>
      <c r="F157" s="106">
        <v>186119</v>
      </c>
      <c r="G157" s="106">
        <v>216684</v>
      </c>
      <c r="H157" s="106">
        <v>169117</v>
      </c>
      <c r="I157" s="106">
        <v>221249</v>
      </c>
      <c r="J157" s="106">
        <v>304299</v>
      </c>
      <c r="K157" s="106">
        <v>259430</v>
      </c>
      <c r="L157" s="106">
        <v>263861</v>
      </c>
      <c r="M157" s="106">
        <v>199288</v>
      </c>
      <c r="N157" s="106">
        <v>314035</v>
      </c>
      <c r="O157" s="106">
        <v>144193</v>
      </c>
      <c r="P157" s="106">
        <v>2462064</v>
      </c>
    </row>
    <row r="158" spans="1:16" ht="13" thickBot="1" x14ac:dyDescent="0.3">
      <c r="A158" s="107"/>
      <c r="B158" s="108" t="s">
        <v>170</v>
      </c>
      <c r="C158" s="107"/>
      <c r="D158" s="107">
        <v>0</v>
      </c>
      <c r="E158" s="107">
        <v>0</v>
      </c>
      <c r="F158" s="107">
        <v>0</v>
      </c>
      <c r="G158" s="107">
        <v>0</v>
      </c>
      <c r="H158" s="107">
        <v>0</v>
      </c>
      <c r="I158" s="107">
        <v>23</v>
      </c>
      <c r="J158" s="107">
        <v>0</v>
      </c>
      <c r="K158" s="107">
        <v>0</v>
      </c>
      <c r="L158" s="107">
        <v>0</v>
      </c>
      <c r="M158" s="107">
        <v>0</v>
      </c>
      <c r="N158" s="107">
        <v>0</v>
      </c>
      <c r="O158" s="107">
        <v>0</v>
      </c>
      <c r="P158" s="107">
        <v>23</v>
      </c>
    </row>
    <row r="159" spans="1:16" ht="13" thickBot="1" x14ac:dyDescent="0.3">
      <c r="A159" s="107"/>
      <c r="B159" s="108" t="s">
        <v>150</v>
      </c>
      <c r="C159" s="107"/>
      <c r="D159" s="109">
        <v>95152</v>
      </c>
      <c r="E159" s="109">
        <v>46898</v>
      </c>
      <c r="F159" s="109">
        <v>107741</v>
      </c>
      <c r="G159" s="109">
        <v>110886</v>
      </c>
      <c r="H159" s="109">
        <v>94022</v>
      </c>
      <c r="I159" s="109">
        <v>107231</v>
      </c>
      <c r="J159" s="109">
        <v>102846</v>
      </c>
      <c r="K159" s="109">
        <v>123076</v>
      </c>
      <c r="L159" s="109">
        <v>110888</v>
      </c>
      <c r="M159" s="109">
        <v>82482</v>
      </c>
      <c r="N159" s="109">
        <v>177147</v>
      </c>
      <c r="O159" s="109">
        <v>71837</v>
      </c>
      <c r="P159" s="109">
        <v>1230206</v>
      </c>
    </row>
    <row r="160" spans="1:16" ht="13" thickBot="1" x14ac:dyDescent="0.3">
      <c r="A160" s="107"/>
      <c r="B160" s="108" t="s">
        <v>134</v>
      </c>
      <c r="C160" s="107"/>
      <c r="D160" s="109">
        <v>14393</v>
      </c>
      <c r="E160" s="109">
        <v>10691</v>
      </c>
      <c r="F160" s="109">
        <v>37380</v>
      </c>
      <c r="G160" s="109">
        <v>23461</v>
      </c>
      <c r="H160" s="109">
        <v>20378</v>
      </c>
      <c r="I160" s="109">
        <v>27323</v>
      </c>
      <c r="J160" s="109">
        <v>17805</v>
      </c>
      <c r="K160" s="109">
        <v>24830</v>
      </c>
      <c r="L160" s="109">
        <v>25998</v>
      </c>
      <c r="M160" s="109">
        <v>34881</v>
      </c>
      <c r="N160" s="109">
        <v>21513</v>
      </c>
      <c r="O160" s="109">
        <v>12965</v>
      </c>
      <c r="P160" s="109">
        <v>271618</v>
      </c>
    </row>
    <row r="161" spans="1:16" ht="13" thickBot="1" x14ac:dyDescent="0.3">
      <c r="A161" s="107"/>
      <c r="B161" s="108" t="s">
        <v>135</v>
      </c>
      <c r="C161" s="107"/>
      <c r="D161" s="107">
        <v>0</v>
      </c>
      <c r="E161" s="107">
        <v>0</v>
      </c>
      <c r="F161" s="109">
        <v>28850</v>
      </c>
      <c r="G161" s="109">
        <v>55041</v>
      </c>
      <c r="H161" s="109">
        <v>36402</v>
      </c>
      <c r="I161" s="109">
        <v>47426</v>
      </c>
      <c r="J161" s="109">
        <v>156313</v>
      </c>
      <c r="K161" s="109">
        <v>93696</v>
      </c>
      <c r="L161" s="109">
        <v>111195</v>
      </c>
      <c r="M161" s="109">
        <v>61298</v>
      </c>
      <c r="N161" s="109">
        <v>77542</v>
      </c>
      <c r="O161" s="109">
        <v>29520</v>
      </c>
      <c r="P161" s="109">
        <v>697283</v>
      </c>
    </row>
    <row r="162" spans="1:16" ht="13" thickBot="1" x14ac:dyDescent="0.3">
      <c r="A162" s="107"/>
      <c r="B162" s="108" t="s">
        <v>138</v>
      </c>
      <c r="C162" s="107"/>
      <c r="D162" s="107">
        <v>0</v>
      </c>
      <c r="E162" s="107">
        <v>0</v>
      </c>
      <c r="F162" s="107">
        <v>0</v>
      </c>
      <c r="G162" s="109">
        <v>1801</v>
      </c>
      <c r="H162" s="107">
        <v>0</v>
      </c>
      <c r="I162" s="109">
        <v>3187</v>
      </c>
      <c r="J162" s="109">
        <v>3707</v>
      </c>
      <c r="K162" s="109">
        <v>6208</v>
      </c>
      <c r="L162" s="109">
        <v>1944</v>
      </c>
      <c r="M162" s="109">
        <v>1316</v>
      </c>
      <c r="N162" s="109">
        <v>4682</v>
      </c>
      <c r="O162" s="109">
        <v>1312</v>
      </c>
      <c r="P162" s="109">
        <v>24157</v>
      </c>
    </row>
    <row r="163" spans="1:16" ht="13" thickBot="1" x14ac:dyDescent="0.3">
      <c r="A163" s="107"/>
      <c r="B163" s="108" t="s">
        <v>139</v>
      </c>
      <c r="C163" s="107"/>
      <c r="D163" s="109">
        <v>4708</v>
      </c>
      <c r="E163" s="109">
        <v>11732</v>
      </c>
      <c r="F163" s="109">
        <v>11531</v>
      </c>
      <c r="G163" s="109">
        <v>25495</v>
      </c>
      <c r="H163" s="109">
        <v>18295</v>
      </c>
      <c r="I163" s="109">
        <v>27170</v>
      </c>
      <c r="J163" s="109">
        <v>21981</v>
      </c>
      <c r="K163" s="109">
        <v>10867</v>
      </c>
      <c r="L163" s="109">
        <v>13644</v>
      </c>
      <c r="M163" s="109">
        <v>18136</v>
      </c>
      <c r="N163" s="109">
        <v>31653</v>
      </c>
      <c r="O163" s="109">
        <v>28353</v>
      </c>
      <c r="P163" s="109">
        <v>223565</v>
      </c>
    </row>
    <row r="164" spans="1:16" ht="13" thickBot="1" x14ac:dyDescent="0.3">
      <c r="A164" s="107"/>
      <c r="B164" s="108" t="s">
        <v>141</v>
      </c>
      <c r="C164" s="107"/>
      <c r="D164" s="107">
        <v>0</v>
      </c>
      <c r="E164" s="107">
        <v>0</v>
      </c>
      <c r="F164" s="107">
        <v>184</v>
      </c>
      <c r="G164" s="107">
        <v>0</v>
      </c>
      <c r="H164" s="107">
        <v>0</v>
      </c>
      <c r="I164" s="109">
        <v>8889</v>
      </c>
      <c r="J164" s="107">
        <v>134</v>
      </c>
      <c r="K164" s="107">
        <v>136</v>
      </c>
      <c r="L164" s="107">
        <v>118</v>
      </c>
      <c r="M164" s="107">
        <v>116</v>
      </c>
      <c r="N164" s="107">
        <v>231</v>
      </c>
      <c r="O164" s="107">
        <v>53</v>
      </c>
      <c r="P164" s="109">
        <v>9861</v>
      </c>
    </row>
    <row r="165" spans="1:16" ht="13" thickBot="1" x14ac:dyDescent="0.3">
      <c r="A165" s="107"/>
      <c r="B165" s="108" t="s">
        <v>162</v>
      </c>
      <c r="C165" s="107"/>
      <c r="D165" s="107">
        <v>0</v>
      </c>
      <c r="E165" s="107">
        <v>0</v>
      </c>
      <c r="F165" s="107">
        <v>0</v>
      </c>
      <c r="G165" s="107">
        <v>0</v>
      </c>
      <c r="H165" s="107">
        <v>20</v>
      </c>
      <c r="I165" s="107">
        <v>0</v>
      </c>
      <c r="J165" s="107">
        <v>0</v>
      </c>
      <c r="K165" s="107">
        <v>0</v>
      </c>
      <c r="L165" s="107">
        <v>74</v>
      </c>
      <c r="M165" s="107">
        <v>838</v>
      </c>
      <c r="N165" s="109">
        <v>1267</v>
      </c>
      <c r="O165" s="107">
        <v>153</v>
      </c>
      <c r="P165" s="109">
        <v>2352</v>
      </c>
    </row>
    <row r="166" spans="1:16" ht="25.5" thickBot="1" x14ac:dyDescent="0.3">
      <c r="A166" s="107"/>
      <c r="B166" s="108" t="s">
        <v>147</v>
      </c>
      <c r="C166" s="107"/>
      <c r="D166" s="107">
        <v>0</v>
      </c>
      <c r="E166" s="107">
        <v>215</v>
      </c>
      <c r="F166" s="107">
        <v>433</v>
      </c>
      <c r="G166" s="107">
        <v>0</v>
      </c>
      <c r="H166" s="107">
        <v>0</v>
      </c>
      <c r="I166" s="107">
        <v>0</v>
      </c>
      <c r="J166" s="109">
        <v>1513</v>
      </c>
      <c r="K166" s="107">
        <v>617</v>
      </c>
      <c r="L166" s="107">
        <v>0</v>
      </c>
      <c r="M166" s="107">
        <v>221</v>
      </c>
      <c r="N166" s="107">
        <v>0</v>
      </c>
      <c r="O166" s="107">
        <v>0</v>
      </c>
      <c r="P166" s="109">
        <v>2999</v>
      </c>
    </row>
    <row r="167" spans="1:16" ht="13" thickBot="1" x14ac:dyDescent="0.3">
      <c r="A167" s="104" t="s">
        <v>226</v>
      </c>
      <c r="B167" s="105"/>
      <c r="C167" s="104">
        <v>1</v>
      </c>
      <c r="D167" s="104">
        <v>0</v>
      </c>
      <c r="E167" s="104">
        <v>0</v>
      </c>
      <c r="F167" s="104">
        <v>0</v>
      </c>
      <c r="G167" s="104">
        <v>0</v>
      </c>
      <c r="H167" s="104">
        <v>0</v>
      </c>
      <c r="I167" s="104">
        <v>0</v>
      </c>
      <c r="J167" s="104">
        <v>0</v>
      </c>
      <c r="K167" s="104">
        <v>0</v>
      </c>
      <c r="L167" s="104">
        <v>0</v>
      </c>
      <c r="M167" s="104">
        <v>0</v>
      </c>
      <c r="N167" s="104">
        <v>0</v>
      </c>
      <c r="O167" s="104">
        <v>0</v>
      </c>
      <c r="P167" s="104">
        <v>0</v>
      </c>
    </row>
    <row r="168" spans="1:16" ht="13" thickBot="1" x14ac:dyDescent="0.3">
      <c r="A168" s="104" t="s">
        <v>227</v>
      </c>
      <c r="B168" s="105"/>
      <c r="C168" s="106">
        <v>82000</v>
      </c>
      <c r="D168" s="104">
        <v>0</v>
      </c>
      <c r="E168" s="104">
        <v>0</v>
      </c>
      <c r="F168" s="104">
        <v>0</v>
      </c>
      <c r="G168" s="104">
        <v>0</v>
      </c>
      <c r="H168" s="104">
        <v>0</v>
      </c>
      <c r="I168" s="104">
        <v>0</v>
      </c>
      <c r="J168" s="104">
        <v>0</v>
      </c>
      <c r="K168" s="104">
        <v>0</v>
      </c>
      <c r="L168" s="104">
        <v>0</v>
      </c>
      <c r="M168" s="104">
        <v>0</v>
      </c>
      <c r="N168" s="104">
        <v>0</v>
      </c>
      <c r="O168" s="104">
        <v>0</v>
      </c>
      <c r="P168" s="104">
        <v>0</v>
      </c>
    </row>
    <row r="169" spans="1:16" ht="13" thickBot="1" x14ac:dyDescent="0.3">
      <c r="A169" s="107"/>
      <c r="B169" s="108" t="s">
        <v>240</v>
      </c>
      <c r="C169" s="109">
        <v>2000</v>
      </c>
      <c r="D169" s="107">
        <v>0</v>
      </c>
      <c r="E169" s="107">
        <v>0</v>
      </c>
      <c r="F169" s="107">
        <v>0</v>
      </c>
      <c r="G169" s="107">
        <v>0</v>
      </c>
      <c r="H169" s="107">
        <v>0</v>
      </c>
      <c r="I169" s="107">
        <v>0</v>
      </c>
      <c r="J169" s="107">
        <v>0</v>
      </c>
      <c r="K169" s="107">
        <v>0</v>
      </c>
      <c r="L169" s="107">
        <v>0</v>
      </c>
      <c r="M169" s="107">
        <v>0</v>
      </c>
      <c r="N169" s="107">
        <v>0</v>
      </c>
      <c r="O169" s="107">
        <v>0</v>
      </c>
      <c r="P169" s="107">
        <v>0</v>
      </c>
    </row>
    <row r="170" spans="1:16" ht="13" thickBot="1" x14ac:dyDescent="0.3">
      <c r="A170" s="107"/>
      <c r="B170" s="108" t="s">
        <v>246</v>
      </c>
      <c r="C170" s="109">
        <v>80000</v>
      </c>
      <c r="D170" s="107">
        <v>0</v>
      </c>
      <c r="E170" s="107">
        <v>0</v>
      </c>
      <c r="F170" s="107">
        <v>0</v>
      </c>
      <c r="G170" s="107">
        <v>0</v>
      </c>
      <c r="H170" s="107">
        <v>0</v>
      </c>
      <c r="I170" s="107">
        <v>0</v>
      </c>
      <c r="J170" s="107">
        <v>0</v>
      </c>
      <c r="K170" s="107">
        <v>0</v>
      </c>
      <c r="L170" s="107">
        <v>0</v>
      </c>
      <c r="M170" s="107">
        <v>0</v>
      </c>
      <c r="N170" s="107">
        <v>0</v>
      </c>
      <c r="O170" s="107">
        <v>0</v>
      </c>
      <c r="P170" s="107">
        <v>0</v>
      </c>
    </row>
    <row r="171" spans="1:16" ht="25.5" thickBot="1" x14ac:dyDescent="0.3">
      <c r="A171" s="101" t="s">
        <v>247</v>
      </c>
      <c r="B171" s="102"/>
      <c r="C171" s="103">
        <v>12422889</v>
      </c>
      <c r="D171" s="103">
        <v>445644</v>
      </c>
      <c r="E171" s="103">
        <v>403605</v>
      </c>
      <c r="F171" s="103">
        <v>301908</v>
      </c>
      <c r="G171" s="103">
        <v>213700</v>
      </c>
      <c r="H171" s="103">
        <v>378018</v>
      </c>
      <c r="I171" s="103">
        <v>478717</v>
      </c>
      <c r="J171" s="103">
        <v>656468</v>
      </c>
      <c r="K171" s="103">
        <v>437171</v>
      </c>
      <c r="L171" s="103">
        <v>1024133</v>
      </c>
      <c r="M171" s="103">
        <v>814977</v>
      </c>
      <c r="N171" s="103">
        <v>1413432</v>
      </c>
      <c r="O171" s="103">
        <v>884277</v>
      </c>
      <c r="P171" s="103">
        <v>7452050</v>
      </c>
    </row>
    <row r="172" spans="1:16" ht="13" thickBot="1" x14ac:dyDescent="0.3">
      <c r="A172" s="104" t="s">
        <v>223</v>
      </c>
      <c r="B172" s="105"/>
      <c r="C172" s="106">
        <v>100000</v>
      </c>
      <c r="D172" s="106">
        <v>6025</v>
      </c>
      <c r="E172" s="106">
        <v>68655</v>
      </c>
      <c r="F172" s="106">
        <v>16827</v>
      </c>
      <c r="G172" s="104">
        <v>0</v>
      </c>
      <c r="H172" s="106">
        <v>219015</v>
      </c>
      <c r="I172" s="106">
        <v>413036</v>
      </c>
      <c r="J172" s="106">
        <v>478317</v>
      </c>
      <c r="K172" s="106">
        <v>364387</v>
      </c>
      <c r="L172" s="106">
        <v>739654</v>
      </c>
      <c r="M172" s="106">
        <v>591993</v>
      </c>
      <c r="N172" s="106">
        <v>1116384</v>
      </c>
      <c r="O172" s="106">
        <v>686932</v>
      </c>
      <c r="P172" s="106">
        <v>4701225</v>
      </c>
    </row>
    <row r="173" spans="1:16" ht="13" thickBot="1" x14ac:dyDescent="0.3">
      <c r="A173" s="107"/>
      <c r="B173" s="108" t="s">
        <v>229</v>
      </c>
      <c r="C173" s="107"/>
      <c r="D173" s="107">
        <v>0</v>
      </c>
      <c r="E173" s="107">
        <v>0</v>
      </c>
      <c r="F173" s="107">
        <v>0</v>
      </c>
      <c r="G173" s="107">
        <v>0</v>
      </c>
      <c r="H173" s="107">
        <v>0</v>
      </c>
      <c r="I173" s="107">
        <v>0</v>
      </c>
      <c r="J173" s="107">
        <v>0</v>
      </c>
      <c r="K173" s="107">
        <v>0</v>
      </c>
      <c r="L173" s="107">
        <v>0</v>
      </c>
      <c r="M173" s="109">
        <v>16980</v>
      </c>
      <c r="N173" s="109">
        <v>50441</v>
      </c>
      <c r="O173" s="107">
        <v>960</v>
      </c>
      <c r="P173" s="109">
        <v>68381</v>
      </c>
    </row>
    <row r="174" spans="1:16" ht="13" thickBot="1" x14ac:dyDescent="0.3">
      <c r="A174" s="107"/>
      <c r="B174" s="108" t="s">
        <v>150</v>
      </c>
      <c r="C174" s="107"/>
      <c r="D174" s="107">
        <v>0</v>
      </c>
      <c r="E174" s="107">
        <v>0</v>
      </c>
      <c r="F174" s="107">
        <v>0</v>
      </c>
      <c r="G174" s="107">
        <v>0</v>
      </c>
      <c r="H174" s="107">
        <v>0</v>
      </c>
      <c r="I174" s="107">
        <v>0</v>
      </c>
      <c r="J174" s="107">
        <v>0</v>
      </c>
      <c r="K174" s="107">
        <v>0</v>
      </c>
      <c r="L174" s="107">
        <v>0</v>
      </c>
      <c r="M174" s="107">
        <v>0</v>
      </c>
      <c r="N174" s="109">
        <v>2164</v>
      </c>
      <c r="O174" s="107">
        <v>0</v>
      </c>
      <c r="P174" s="109">
        <v>2164</v>
      </c>
    </row>
    <row r="175" spans="1:16" ht="13" thickBot="1" x14ac:dyDescent="0.3">
      <c r="A175" s="107"/>
      <c r="B175" s="108" t="s">
        <v>138</v>
      </c>
      <c r="C175" s="107"/>
      <c r="D175" s="107">
        <v>0</v>
      </c>
      <c r="E175" s="107">
        <v>0</v>
      </c>
      <c r="F175" s="107">
        <v>0</v>
      </c>
      <c r="G175" s="107">
        <v>0</v>
      </c>
      <c r="H175" s="107">
        <v>0</v>
      </c>
      <c r="I175" s="109">
        <v>131425</v>
      </c>
      <c r="J175" s="109">
        <v>82580</v>
      </c>
      <c r="K175" s="109">
        <v>107770</v>
      </c>
      <c r="L175" s="109">
        <v>207550</v>
      </c>
      <c r="M175" s="109">
        <v>269909</v>
      </c>
      <c r="N175" s="109">
        <v>332202</v>
      </c>
      <c r="O175" s="109">
        <v>103603</v>
      </c>
      <c r="P175" s="109">
        <v>1235039</v>
      </c>
    </row>
    <row r="176" spans="1:16" ht="13" thickBot="1" x14ac:dyDescent="0.3">
      <c r="A176" s="107"/>
      <c r="B176" s="108" t="s">
        <v>192</v>
      </c>
      <c r="C176" s="107"/>
      <c r="D176" s="107">
        <v>0</v>
      </c>
      <c r="E176" s="109">
        <v>68655</v>
      </c>
      <c r="F176" s="109">
        <v>16827</v>
      </c>
      <c r="G176" s="107">
        <v>0</v>
      </c>
      <c r="H176" s="109">
        <v>70248</v>
      </c>
      <c r="I176" s="109">
        <v>65496</v>
      </c>
      <c r="J176" s="109">
        <v>17120</v>
      </c>
      <c r="K176" s="109">
        <v>13988</v>
      </c>
      <c r="L176" s="109">
        <v>33235</v>
      </c>
      <c r="M176" s="109">
        <v>17268</v>
      </c>
      <c r="N176" s="109">
        <v>46267</v>
      </c>
      <c r="O176" s="109">
        <v>44792</v>
      </c>
      <c r="P176" s="109">
        <v>393896</v>
      </c>
    </row>
    <row r="177" spans="1:16" ht="13" thickBot="1" x14ac:dyDescent="0.3">
      <c r="A177" s="107"/>
      <c r="B177" s="108" t="s">
        <v>142</v>
      </c>
      <c r="C177" s="107"/>
      <c r="D177" s="107">
        <v>0</v>
      </c>
      <c r="E177" s="107">
        <v>0</v>
      </c>
      <c r="F177" s="107">
        <v>0</v>
      </c>
      <c r="G177" s="107">
        <v>0</v>
      </c>
      <c r="H177" s="109">
        <v>68200</v>
      </c>
      <c r="I177" s="109">
        <v>63140</v>
      </c>
      <c r="J177" s="109">
        <v>62920</v>
      </c>
      <c r="K177" s="109">
        <v>71842</v>
      </c>
      <c r="L177" s="109">
        <v>327992</v>
      </c>
      <c r="M177" s="109">
        <v>43660</v>
      </c>
      <c r="N177" s="109">
        <v>170100</v>
      </c>
      <c r="O177" s="109">
        <v>127301</v>
      </c>
      <c r="P177" s="109">
        <v>935155</v>
      </c>
    </row>
    <row r="178" spans="1:16" ht="25.5" thickBot="1" x14ac:dyDescent="0.3">
      <c r="A178" s="107"/>
      <c r="B178" s="108" t="s">
        <v>147</v>
      </c>
      <c r="C178" s="107"/>
      <c r="D178" s="109">
        <v>6025</v>
      </c>
      <c r="E178" s="107">
        <v>0</v>
      </c>
      <c r="F178" s="107">
        <v>0</v>
      </c>
      <c r="G178" s="107">
        <v>0</v>
      </c>
      <c r="H178" s="109">
        <v>80567</v>
      </c>
      <c r="I178" s="109">
        <v>152975</v>
      </c>
      <c r="J178" s="109">
        <v>315697</v>
      </c>
      <c r="K178" s="109">
        <v>170787</v>
      </c>
      <c r="L178" s="109">
        <v>170877</v>
      </c>
      <c r="M178" s="109">
        <v>244176</v>
      </c>
      <c r="N178" s="109">
        <v>515210</v>
      </c>
      <c r="O178" s="109">
        <v>410276</v>
      </c>
      <c r="P178" s="109">
        <v>2066590</v>
      </c>
    </row>
    <row r="179" spans="1:16" ht="13" thickBot="1" x14ac:dyDescent="0.3">
      <c r="A179" s="104" t="s">
        <v>225</v>
      </c>
      <c r="B179" s="105"/>
      <c r="C179" s="106">
        <v>1313000</v>
      </c>
      <c r="D179" s="106">
        <v>136690</v>
      </c>
      <c r="E179" s="106">
        <v>183448</v>
      </c>
      <c r="F179" s="106">
        <v>111412</v>
      </c>
      <c r="G179" s="106">
        <v>117338</v>
      </c>
      <c r="H179" s="106">
        <v>135423</v>
      </c>
      <c r="I179" s="106">
        <v>45881</v>
      </c>
      <c r="J179" s="106">
        <v>158341</v>
      </c>
      <c r="K179" s="106">
        <v>56584</v>
      </c>
      <c r="L179" s="106">
        <v>84549</v>
      </c>
      <c r="M179" s="106">
        <v>24064</v>
      </c>
      <c r="N179" s="106">
        <v>49529</v>
      </c>
      <c r="O179" s="106">
        <v>81425</v>
      </c>
      <c r="P179" s="106">
        <v>1184684</v>
      </c>
    </row>
    <row r="180" spans="1:16" ht="13" thickBot="1" x14ac:dyDescent="0.3">
      <c r="A180" s="107"/>
      <c r="B180" s="108" t="s">
        <v>138</v>
      </c>
      <c r="C180" s="107"/>
      <c r="D180" s="109">
        <v>6363</v>
      </c>
      <c r="E180" s="109">
        <v>21242</v>
      </c>
      <c r="F180" s="109">
        <v>1022</v>
      </c>
      <c r="G180" s="109">
        <v>33206</v>
      </c>
      <c r="H180" s="109">
        <v>17012</v>
      </c>
      <c r="I180" s="109">
        <v>30874</v>
      </c>
      <c r="J180" s="109">
        <v>87162</v>
      </c>
      <c r="K180" s="109">
        <v>13680</v>
      </c>
      <c r="L180" s="109">
        <v>61335</v>
      </c>
      <c r="M180" s="109">
        <v>9183</v>
      </c>
      <c r="N180" s="109">
        <v>26132</v>
      </c>
      <c r="O180" s="107">
        <v>0</v>
      </c>
      <c r="P180" s="109">
        <v>307211</v>
      </c>
    </row>
    <row r="181" spans="1:16" ht="25.5" thickBot="1" x14ac:dyDescent="0.3">
      <c r="A181" s="107"/>
      <c r="B181" s="108" t="s">
        <v>147</v>
      </c>
      <c r="C181" s="107"/>
      <c r="D181" s="109">
        <v>130327</v>
      </c>
      <c r="E181" s="109">
        <v>162206</v>
      </c>
      <c r="F181" s="109">
        <v>110390</v>
      </c>
      <c r="G181" s="109">
        <v>84132</v>
      </c>
      <c r="H181" s="109">
        <v>118411</v>
      </c>
      <c r="I181" s="109">
        <v>15007</v>
      </c>
      <c r="J181" s="109">
        <v>71179</v>
      </c>
      <c r="K181" s="109">
        <v>42904</v>
      </c>
      <c r="L181" s="109">
        <v>23214</v>
      </c>
      <c r="M181" s="109">
        <v>14881</v>
      </c>
      <c r="N181" s="109">
        <v>23397</v>
      </c>
      <c r="O181" s="109">
        <v>81425</v>
      </c>
      <c r="P181" s="109">
        <v>877473</v>
      </c>
    </row>
    <row r="182" spans="1:16" ht="13" thickBot="1" x14ac:dyDescent="0.3">
      <c r="A182" s="104" t="s">
        <v>226</v>
      </c>
      <c r="B182" s="105"/>
      <c r="C182" s="106">
        <v>139889</v>
      </c>
      <c r="D182" s="106">
        <v>64089</v>
      </c>
      <c r="E182" s="106">
        <v>39167</v>
      </c>
      <c r="F182" s="106">
        <v>9159</v>
      </c>
      <c r="G182" s="104">
        <v>0</v>
      </c>
      <c r="H182" s="104">
        <v>0</v>
      </c>
      <c r="I182" s="104">
        <v>0</v>
      </c>
      <c r="J182" s="104">
        <v>0</v>
      </c>
      <c r="K182" s="104">
        <v>0</v>
      </c>
      <c r="L182" s="104">
        <v>0</v>
      </c>
      <c r="M182" s="104">
        <v>0</v>
      </c>
      <c r="N182" s="104">
        <v>0</v>
      </c>
      <c r="O182" s="104">
        <v>0</v>
      </c>
      <c r="P182" s="106">
        <v>112415</v>
      </c>
    </row>
    <row r="183" spans="1:16" ht="13" thickBot="1" x14ac:dyDescent="0.3">
      <c r="A183" s="107"/>
      <c r="B183" s="108" t="s">
        <v>192</v>
      </c>
      <c r="C183" s="107"/>
      <c r="D183" s="109">
        <v>64089</v>
      </c>
      <c r="E183" s="109">
        <v>39167</v>
      </c>
      <c r="F183" s="109">
        <v>9159</v>
      </c>
      <c r="G183" s="107">
        <v>0</v>
      </c>
      <c r="H183" s="107">
        <v>0</v>
      </c>
      <c r="I183" s="107">
        <v>0</v>
      </c>
      <c r="J183" s="107">
        <v>0</v>
      </c>
      <c r="K183" s="107">
        <v>0</v>
      </c>
      <c r="L183" s="107">
        <v>0</v>
      </c>
      <c r="M183" s="107">
        <v>0</v>
      </c>
      <c r="N183" s="107">
        <v>0</v>
      </c>
      <c r="O183" s="107">
        <v>0</v>
      </c>
      <c r="P183" s="109">
        <v>112415</v>
      </c>
    </row>
    <row r="184" spans="1:16" ht="13" thickBot="1" x14ac:dyDescent="0.3">
      <c r="A184" s="104" t="s">
        <v>227</v>
      </c>
      <c r="B184" s="105"/>
      <c r="C184" s="106">
        <v>10870000</v>
      </c>
      <c r="D184" s="106">
        <v>238840</v>
      </c>
      <c r="E184" s="106">
        <v>112335</v>
      </c>
      <c r="F184" s="106">
        <v>164510</v>
      </c>
      <c r="G184" s="106">
        <v>96362</v>
      </c>
      <c r="H184" s="106">
        <v>23580</v>
      </c>
      <c r="I184" s="106">
        <v>19800</v>
      </c>
      <c r="J184" s="106">
        <v>19810</v>
      </c>
      <c r="K184" s="106">
        <v>16200</v>
      </c>
      <c r="L184" s="106">
        <v>199930</v>
      </c>
      <c r="M184" s="106">
        <v>198920</v>
      </c>
      <c r="N184" s="106">
        <v>247519</v>
      </c>
      <c r="O184" s="106">
        <v>115920</v>
      </c>
      <c r="P184" s="106">
        <v>1453726</v>
      </c>
    </row>
    <row r="185" spans="1:16" ht="13" thickBot="1" x14ac:dyDescent="0.3">
      <c r="A185" s="107"/>
      <c r="B185" s="108" t="s">
        <v>229</v>
      </c>
      <c r="C185" s="109">
        <v>2450000</v>
      </c>
      <c r="D185" s="109">
        <v>179620</v>
      </c>
      <c r="E185" s="109">
        <v>39975</v>
      </c>
      <c r="F185" s="109">
        <v>139350</v>
      </c>
      <c r="G185" s="107">
        <v>22</v>
      </c>
      <c r="H185" s="107">
        <v>0</v>
      </c>
      <c r="I185" s="109">
        <v>19800</v>
      </c>
      <c r="J185" s="109">
        <v>19810</v>
      </c>
      <c r="K185" s="109">
        <v>16200</v>
      </c>
      <c r="L185" s="109">
        <v>199930</v>
      </c>
      <c r="M185" s="109">
        <v>198920</v>
      </c>
      <c r="N185" s="109">
        <v>247519</v>
      </c>
      <c r="O185" s="109">
        <v>115920</v>
      </c>
      <c r="P185" s="109">
        <v>1177066</v>
      </c>
    </row>
    <row r="186" spans="1:16" ht="13" thickBot="1" x14ac:dyDescent="0.3">
      <c r="A186" s="107"/>
      <c r="B186" s="108" t="s">
        <v>246</v>
      </c>
      <c r="C186" s="109">
        <v>220000</v>
      </c>
      <c r="D186" s="107">
        <v>0</v>
      </c>
      <c r="E186" s="107">
        <v>0</v>
      </c>
      <c r="F186" s="107">
        <v>0</v>
      </c>
      <c r="G186" s="107">
        <v>0</v>
      </c>
      <c r="H186" s="107">
        <v>0</v>
      </c>
      <c r="I186" s="107">
        <v>0</v>
      </c>
      <c r="J186" s="107">
        <v>0</v>
      </c>
      <c r="K186" s="107">
        <v>0</v>
      </c>
      <c r="L186" s="107">
        <v>0</v>
      </c>
      <c r="M186" s="107">
        <v>0</v>
      </c>
      <c r="N186" s="107">
        <v>0</v>
      </c>
      <c r="O186" s="107">
        <v>0</v>
      </c>
      <c r="P186" s="107">
        <v>0</v>
      </c>
    </row>
    <row r="187" spans="1:16" ht="13" thickBot="1" x14ac:dyDescent="0.3">
      <c r="A187" s="107"/>
      <c r="B187" s="108" t="s">
        <v>142</v>
      </c>
      <c r="C187" s="109">
        <v>8200000</v>
      </c>
      <c r="D187" s="109">
        <v>59220</v>
      </c>
      <c r="E187" s="109">
        <v>72360</v>
      </c>
      <c r="F187" s="109">
        <v>25160</v>
      </c>
      <c r="G187" s="109">
        <v>96340</v>
      </c>
      <c r="H187" s="109">
        <v>23580</v>
      </c>
      <c r="I187" s="107">
        <v>0</v>
      </c>
      <c r="J187" s="107">
        <v>0</v>
      </c>
      <c r="K187" s="107">
        <v>0</v>
      </c>
      <c r="L187" s="107">
        <v>0</v>
      </c>
      <c r="M187" s="107">
        <v>0</v>
      </c>
      <c r="N187" s="107">
        <v>0</v>
      </c>
      <c r="O187" s="107">
        <v>0</v>
      </c>
      <c r="P187" s="109">
        <v>276660</v>
      </c>
    </row>
    <row r="188" spans="1:16" ht="38" thickBot="1" x14ac:dyDescent="0.3">
      <c r="A188" s="101" t="s">
        <v>248</v>
      </c>
      <c r="B188" s="102"/>
      <c r="C188" s="103">
        <v>3522556</v>
      </c>
      <c r="D188" s="102">
        <v>0</v>
      </c>
      <c r="E188" s="102">
        <v>0</v>
      </c>
      <c r="F188" s="102">
        <v>0</v>
      </c>
      <c r="G188" s="102">
        <v>0</v>
      </c>
      <c r="H188" s="102">
        <v>0</v>
      </c>
      <c r="I188" s="103">
        <v>4039</v>
      </c>
      <c r="J188" s="103">
        <v>40525</v>
      </c>
      <c r="K188" s="103">
        <v>20188</v>
      </c>
      <c r="L188" s="103">
        <v>20255</v>
      </c>
      <c r="M188" s="102">
        <v>0</v>
      </c>
      <c r="N188" s="102">
        <v>0</v>
      </c>
      <c r="O188" s="102">
        <v>0</v>
      </c>
      <c r="P188" s="103">
        <v>85007</v>
      </c>
    </row>
    <row r="189" spans="1:16" ht="13" thickBot="1" x14ac:dyDescent="0.3">
      <c r="A189" s="104" t="s">
        <v>223</v>
      </c>
      <c r="B189" s="105"/>
      <c r="C189" s="104">
        <v>0</v>
      </c>
      <c r="D189" s="104">
        <v>0</v>
      </c>
      <c r="E189" s="104">
        <v>0</v>
      </c>
      <c r="F189" s="104">
        <v>0</v>
      </c>
      <c r="G189" s="104">
        <v>0</v>
      </c>
      <c r="H189" s="104">
        <v>0</v>
      </c>
      <c r="I189" s="104">
        <v>0</v>
      </c>
      <c r="J189" s="104">
        <v>0</v>
      </c>
      <c r="K189" s="106">
        <v>20188</v>
      </c>
      <c r="L189" s="106">
        <v>17747</v>
      </c>
      <c r="M189" s="104">
        <v>0</v>
      </c>
      <c r="N189" s="104">
        <v>0</v>
      </c>
      <c r="O189" s="104">
        <v>0</v>
      </c>
      <c r="P189" s="106">
        <v>37935</v>
      </c>
    </row>
    <row r="190" spans="1:16" ht="13" thickBot="1" x14ac:dyDescent="0.3">
      <c r="A190" s="107"/>
      <c r="B190" s="108" t="s">
        <v>138</v>
      </c>
      <c r="C190" s="107"/>
      <c r="D190" s="107">
        <v>0</v>
      </c>
      <c r="E190" s="107">
        <v>0</v>
      </c>
      <c r="F190" s="107">
        <v>0</v>
      </c>
      <c r="G190" s="107">
        <v>0</v>
      </c>
      <c r="H190" s="107">
        <v>0</v>
      </c>
      <c r="I190" s="107">
        <v>0</v>
      </c>
      <c r="J190" s="107">
        <v>0</v>
      </c>
      <c r="K190" s="109">
        <v>20188</v>
      </c>
      <c r="L190" s="109">
        <v>17747</v>
      </c>
      <c r="M190" s="107">
        <v>0</v>
      </c>
      <c r="N190" s="107">
        <v>0</v>
      </c>
      <c r="O190" s="107">
        <v>0</v>
      </c>
      <c r="P190" s="109">
        <v>37935</v>
      </c>
    </row>
    <row r="191" spans="1:16" ht="13" thickBot="1" x14ac:dyDescent="0.3">
      <c r="A191" s="104" t="s">
        <v>225</v>
      </c>
      <c r="B191" s="105"/>
      <c r="C191" s="106">
        <v>354000</v>
      </c>
      <c r="D191" s="104">
        <v>0</v>
      </c>
      <c r="E191" s="104">
        <v>0</v>
      </c>
      <c r="F191" s="104">
        <v>0</v>
      </c>
      <c r="G191" s="104">
        <v>0</v>
      </c>
      <c r="H191" s="104">
        <v>0</v>
      </c>
      <c r="I191" s="106">
        <v>4039</v>
      </c>
      <c r="J191" s="106">
        <v>40525</v>
      </c>
      <c r="K191" s="104">
        <v>0</v>
      </c>
      <c r="L191" s="106">
        <v>2508</v>
      </c>
      <c r="M191" s="104">
        <v>0</v>
      </c>
      <c r="N191" s="104">
        <v>0</v>
      </c>
      <c r="O191" s="104">
        <v>0</v>
      </c>
      <c r="P191" s="106">
        <v>47072</v>
      </c>
    </row>
    <row r="192" spans="1:16" ht="13" thickBot="1" x14ac:dyDescent="0.3">
      <c r="A192" s="107"/>
      <c r="B192" s="108" t="s">
        <v>138</v>
      </c>
      <c r="C192" s="107"/>
      <c r="D192" s="107">
        <v>0</v>
      </c>
      <c r="E192" s="107">
        <v>0</v>
      </c>
      <c r="F192" s="107">
        <v>0</v>
      </c>
      <c r="G192" s="107">
        <v>0</v>
      </c>
      <c r="H192" s="107">
        <v>0</v>
      </c>
      <c r="I192" s="109">
        <v>4039</v>
      </c>
      <c r="J192" s="109">
        <v>40525</v>
      </c>
      <c r="K192" s="107">
        <v>0</v>
      </c>
      <c r="L192" s="109">
        <v>2508</v>
      </c>
      <c r="M192" s="107">
        <v>0</v>
      </c>
      <c r="N192" s="107">
        <v>0</v>
      </c>
      <c r="O192" s="107">
        <v>0</v>
      </c>
      <c r="P192" s="109">
        <v>47072</v>
      </c>
    </row>
    <row r="193" spans="1:16" ht="13" thickBot="1" x14ac:dyDescent="0.3">
      <c r="A193" s="104" t="s">
        <v>226</v>
      </c>
      <c r="B193" s="105"/>
      <c r="C193" s="106">
        <v>168556</v>
      </c>
      <c r="D193" s="104">
        <v>0</v>
      </c>
      <c r="E193" s="104">
        <v>0</v>
      </c>
      <c r="F193" s="104">
        <v>0</v>
      </c>
      <c r="G193" s="104">
        <v>0</v>
      </c>
      <c r="H193" s="104">
        <v>0</v>
      </c>
      <c r="I193" s="104">
        <v>0</v>
      </c>
      <c r="J193" s="104">
        <v>0</v>
      </c>
      <c r="K193" s="104">
        <v>0</v>
      </c>
      <c r="L193" s="104">
        <v>0</v>
      </c>
      <c r="M193" s="104">
        <v>0</v>
      </c>
      <c r="N193" s="104">
        <v>0</v>
      </c>
      <c r="O193" s="104">
        <v>0</v>
      </c>
      <c r="P193" s="104">
        <v>0</v>
      </c>
    </row>
    <row r="194" spans="1:16" ht="13" thickBot="1" x14ac:dyDescent="0.3">
      <c r="A194" s="104" t="s">
        <v>227</v>
      </c>
      <c r="B194" s="105"/>
      <c r="C194" s="106">
        <v>3000000</v>
      </c>
      <c r="D194" s="104">
        <v>0</v>
      </c>
      <c r="E194" s="104">
        <v>0</v>
      </c>
      <c r="F194" s="104">
        <v>0</v>
      </c>
      <c r="G194" s="104">
        <v>0</v>
      </c>
      <c r="H194" s="104">
        <v>0</v>
      </c>
      <c r="I194" s="104">
        <v>0</v>
      </c>
      <c r="J194" s="104">
        <v>0</v>
      </c>
      <c r="K194" s="104">
        <v>0</v>
      </c>
      <c r="L194" s="104">
        <v>0</v>
      </c>
      <c r="M194" s="104">
        <v>0</v>
      </c>
      <c r="N194" s="104">
        <v>0</v>
      </c>
      <c r="O194" s="104">
        <v>0</v>
      </c>
      <c r="P194" s="104">
        <v>0</v>
      </c>
    </row>
    <row r="195" spans="1:16" ht="13" thickBot="1" x14ac:dyDescent="0.3">
      <c r="A195" s="107"/>
      <c r="B195" s="108" t="s">
        <v>229</v>
      </c>
      <c r="C195" s="109">
        <v>1000000</v>
      </c>
      <c r="D195" s="107">
        <v>0</v>
      </c>
      <c r="E195" s="107">
        <v>0</v>
      </c>
      <c r="F195" s="107">
        <v>0</v>
      </c>
      <c r="G195" s="107">
        <v>0</v>
      </c>
      <c r="H195" s="107">
        <v>0</v>
      </c>
      <c r="I195" s="107">
        <v>0</v>
      </c>
      <c r="J195" s="107">
        <v>0</v>
      </c>
      <c r="K195" s="107">
        <v>0</v>
      </c>
      <c r="L195" s="107">
        <v>0</v>
      </c>
      <c r="M195" s="107">
        <v>0</v>
      </c>
      <c r="N195" s="107">
        <v>0</v>
      </c>
      <c r="O195" s="107">
        <v>0</v>
      </c>
      <c r="P195" s="107">
        <v>0</v>
      </c>
    </row>
    <row r="196" spans="1:16" ht="13" thickBot="1" x14ac:dyDescent="0.3">
      <c r="A196" s="107"/>
      <c r="B196" s="108" t="s">
        <v>142</v>
      </c>
      <c r="C196" s="109">
        <v>2000000</v>
      </c>
      <c r="D196" s="107">
        <v>0</v>
      </c>
      <c r="E196" s="107">
        <v>0</v>
      </c>
      <c r="F196" s="107">
        <v>0</v>
      </c>
      <c r="G196" s="107">
        <v>0</v>
      </c>
      <c r="H196" s="107">
        <v>0</v>
      </c>
      <c r="I196" s="107">
        <v>0</v>
      </c>
      <c r="J196" s="107">
        <v>0</v>
      </c>
      <c r="K196" s="107">
        <v>0</v>
      </c>
      <c r="L196" s="107">
        <v>0</v>
      </c>
      <c r="M196" s="107">
        <v>0</v>
      </c>
      <c r="N196" s="107">
        <v>0</v>
      </c>
      <c r="O196" s="107">
        <v>0</v>
      </c>
      <c r="P196" s="107">
        <v>0</v>
      </c>
    </row>
    <row r="197" spans="1:16" ht="38" thickBot="1" x14ac:dyDescent="0.3">
      <c r="A197" s="101" t="s">
        <v>249</v>
      </c>
      <c r="B197" s="102"/>
      <c r="C197" s="103">
        <v>6816402</v>
      </c>
      <c r="D197" s="103">
        <v>293327</v>
      </c>
      <c r="E197" s="103">
        <v>411258</v>
      </c>
      <c r="F197" s="103">
        <v>485478</v>
      </c>
      <c r="G197" s="103">
        <v>431433</v>
      </c>
      <c r="H197" s="103">
        <v>514195</v>
      </c>
      <c r="I197" s="103">
        <v>657255</v>
      </c>
      <c r="J197" s="103">
        <v>543908</v>
      </c>
      <c r="K197" s="103">
        <v>660806</v>
      </c>
      <c r="L197" s="103">
        <v>544801</v>
      </c>
      <c r="M197" s="103">
        <v>644586</v>
      </c>
      <c r="N197" s="103">
        <v>755932</v>
      </c>
      <c r="O197" s="103">
        <v>495847</v>
      </c>
      <c r="P197" s="103">
        <v>6438826</v>
      </c>
    </row>
    <row r="198" spans="1:16" ht="13" thickBot="1" x14ac:dyDescent="0.3">
      <c r="A198" s="104" t="s">
        <v>223</v>
      </c>
      <c r="B198" s="105"/>
      <c r="C198" s="104">
        <v>0</v>
      </c>
      <c r="D198" s="104">
        <v>0</v>
      </c>
      <c r="E198" s="104">
        <v>0</v>
      </c>
      <c r="F198" s="104">
        <v>0</v>
      </c>
      <c r="G198" s="104">
        <v>0</v>
      </c>
      <c r="H198" s="104">
        <v>0</v>
      </c>
      <c r="I198" s="104">
        <v>0</v>
      </c>
      <c r="J198" s="104">
        <v>0</v>
      </c>
      <c r="K198" s="106">
        <v>11914</v>
      </c>
      <c r="L198" s="106">
        <v>19595</v>
      </c>
      <c r="M198" s="106">
        <v>15386</v>
      </c>
      <c r="N198" s="106">
        <v>51822</v>
      </c>
      <c r="O198" s="106">
        <v>50504</v>
      </c>
      <c r="P198" s="106">
        <v>149221</v>
      </c>
    </row>
    <row r="199" spans="1:16" ht="13" thickBot="1" x14ac:dyDescent="0.3">
      <c r="A199" s="107"/>
      <c r="B199" s="108" t="s">
        <v>141</v>
      </c>
      <c r="C199" s="107"/>
      <c r="D199" s="107">
        <v>0</v>
      </c>
      <c r="E199" s="107">
        <v>0</v>
      </c>
      <c r="F199" s="107">
        <v>0</v>
      </c>
      <c r="G199" s="107">
        <v>0</v>
      </c>
      <c r="H199" s="107">
        <v>0</v>
      </c>
      <c r="I199" s="107">
        <v>0</v>
      </c>
      <c r="J199" s="107">
        <v>0</v>
      </c>
      <c r="K199" s="109">
        <v>11864</v>
      </c>
      <c r="L199" s="109">
        <v>19595</v>
      </c>
      <c r="M199" s="109">
        <v>15386</v>
      </c>
      <c r="N199" s="109">
        <v>44245</v>
      </c>
      <c r="O199" s="109">
        <v>38357</v>
      </c>
      <c r="P199" s="109">
        <v>129447</v>
      </c>
    </row>
    <row r="200" spans="1:16" ht="13" thickBot="1" x14ac:dyDescent="0.3">
      <c r="A200" s="107"/>
      <c r="B200" s="108" t="s">
        <v>243</v>
      </c>
      <c r="C200" s="107"/>
      <c r="D200" s="107">
        <v>0</v>
      </c>
      <c r="E200" s="107">
        <v>0</v>
      </c>
      <c r="F200" s="107">
        <v>0</v>
      </c>
      <c r="G200" s="107">
        <v>0</v>
      </c>
      <c r="H200" s="107">
        <v>0</v>
      </c>
      <c r="I200" s="107">
        <v>0</v>
      </c>
      <c r="J200" s="107">
        <v>0</v>
      </c>
      <c r="K200" s="107">
        <v>50</v>
      </c>
      <c r="L200" s="107">
        <v>0</v>
      </c>
      <c r="M200" s="107">
        <v>0</v>
      </c>
      <c r="N200" s="109">
        <v>7577</v>
      </c>
      <c r="O200" s="109">
        <v>12147</v>
      </c>
      <c r="P200" s="109">
        <v>19774</v>
      </c>
    </row>
    <row r="201" spans="1:16" ht="13" thickBot="1" x14ac:dyDescent="0.3">
      <c r="A201" s="104" t="s">
        <v>225</v>
      </c>
      <c r="B201" s="105"/>
      <c r="C201" s="106">
        <v>6389000</v>
      </c>
      <c r="D201" s="106">
        <v>293327</v>
      </c>
      <c r="E201" s="106">
        <v>411258</v>
      </c>
      <c r="F201" s="106">
        <v>485478</v>
      </c>
      <c r="G201" s="106">
        <v>431433</v>
      </c>
      <c r="H201" s="106">
        <v>514195</v>
      </c>
      <c r="I201" s="106">
        <v>657255</v>
      </c>
      <c r="J201" s="106">
        <v>543908</v>
      </c>
      <c r="K201" s="106">
        <v>648892</v>
      </c>
      <c r="L201" s="106">
        <v>525206</v>
      </c>
      <c r="M201" s="106">
        <v>629200</v>
      </c>
      <c r="N201" s="106">
        <v>704110</v>
      </c>
      <c r="O201" s="106">
        <v>445343</v>
      </c>
      <c r="P201" s="106">
        <v>6289605</v>
      </c>
    </row>
    <row r="202" spans="1:16" ht="13" thickBot="1" x14ac:dyDescent="0.3">
      <c r="A202" s="107"/>
      <c r="B202" s="108" t="s">
        <v>235</v>
      </c>
      <c r="C202" s="107"/>
      <c r="D202" s="107">
        <v>658</v>
      </c>
      <c r="E202" s="107">
        <v>605</v>
      </c>
      <c r="F202" s="107">
        <v>0</v>
      </c>
      <c r="G202" s="107">
        <v>0</v>
      </c>
      <c r="H202" s="107">
        <v>0</v>
      </c>
      <c r="I202" s="107">
        <v>0</v>
      </c>
      <c r="J202" s="107">
        <v>0</v>
      </c>
      <c r="K202" s="107">
        <v>0</v>
      </c>
      <c r="L202" s="107">
        <v>0</v>
      </c>
      <c r="M202" s="107">
        <v>0</v>
      </c>
      <c r="N202" s="107">
        <v>0</v>
      </c>
      <c r="O202" s="107">
        <v>0</v>
      </c>
      <c r="P202" s="109">
        <v>1263</v>
      </c>
    </row>
    <row r="203" spans="1:16" ht="13" thickBot="1" x14ac:dyDescent="0.3">
      <c r="A203" s="107"/>
      <c r="B203" s="108" t="s">
        <v>170</v>
      </c>
      <c r="C203" s="107"/>
      <c r="D203" s="107">
        <v>0</v>
      </c>
      <c r="E203" s="107">
        <v>143</v>
      </c>
      <c r="F203" s="107">
        <v>318</v>
      </c>
      <c r="G203" s="107">
        <v>279</v>
      </c>
      <c r="H203" s="107">
        <v>190</v>
      </c>
      <c r="I203" s="107">
        <v>302</v>
      </c>
      <c r="J203" s="107">
        <v>461</v>
      </c>
      <c r="K203" s="107">
        <v>0</v>
      </c>
      <c r="L203" s="107">
        <v>0</v>
      </c>
      <c r="M203" s="107">
        <v>0</v>
      </c>
      <c r="N203" s="107">
        <v>0</v>
      </c>
      <c r="O203" s="107">
        <v>0</v>
      </c>
      <c r="P203" s="109">
        <v>1693</v>
      </c>
    </row>
    <row r="204" spans="1:16" ht="13" thickBot="1" x14ac:dyDescent="0.3">
      <c r="A204" s="107"/>
      <c r="B204" s="108" t="s">
        <v>150</v>
      </c>
      <c r="C204" s="107"/>
      <c r="D204" s="107">
        <v>0</v>
      </c>
      <c r="E204" s="107">
        <v>0</v>
      </c>
      <c r="F204" s="109">
        <v>11664</v>
      </c>
      <c r="G204" s="107">
        <v>331</v>
      </c>
      <c r="H204" s="107">
        <v>864</v>
      </c>
      <c r="I204" s="107">
        <v>0</v>
      </c>
      <c r="J204" s="107">
        <v>0</v>
      </c>
      <c r="K204" s="107">
        <v>0</v>
      </c>
      <c r="L204" s="107">
        <v>0</v>
      </c>
      <c r="M204" s="107">
        <v>0</v>
      </c>
      <c r="N204" s="107">
        <v>0</v>
      </c>
      <c r="O204" s="107">
        <v>0</v>
      </c>
      <c r="P204" s="109">
        <v>12859</v>
      </c>
    </row>
    <row r="205" spans="1:16" ht="13" thickBot="1" x14ac:dyDescent="0.3">
      <c r="A205" s="107"/>
      <c r="B205" s="108" t="s">
        <v>202</v>
      </c>
      <c r="C205" s="107"/>
      <c r="D205" s="109">
        <v>2666</v>
      </c>
      <c r="E205" s="107">
        <v>0</v>
      </c>
      <c r="F205" s="109">
        <v>10950</v>
      </c>
      <c r="G205" s="109">
        <v>6176</v>
      </c>
      <c r="H205" s="107">
        <v>0</v>
      </c>
      <c r="I205" s="109">
        <v>16852</v>
      </c>
      <c r="J205" s="107">
        <v>0</v>
      </c>
      <c r="K205" s="107">
        <v>0</v>
      </c>
      <c r="L205" s="107">
        <v>0</v>
      </c>
      <c r="M205" s="107">
        <v>0</v>
      </c>
      <c r="N205" s="109">
        <v>14348</v>
      </c>
      <c r="O205" s="107">
        <v>0</v>
      </c>
      <c r="P205" s="109">
        <v>50992</v>
      </c>
    </row>
    <row r="206" spans="1:16" ht="13" thickBot="1" x14ac:dyDescent="0.3">
      <c r="A206" s="107"/>
      <c r="B206" s="108" t="s">
        <v>189</v>
      </c>
      <c r="C206" s="107"/>
      <c r="D206" s="109">
        <v>3163</v>
      </c>
      <c r="E206" s="109">
        <v>3176</v>
      </c>
      <c r="F206" s="107">
        <v>0</v>
      </c>
      <c r="G206" s="109">
        <v>8252</v>
      </c>
      <c r="H206" s="109">
        <v>2054</v>
      </c>
      <c r="I206" s="109">
        <v>5716</v>
      </c>
      <c r="J206" s="107">
        <v>0</v>
      </c>
      <c r="K206" s="109">
        <v>4865</v>
      </c>
      <c r="L206" s="109">
        <v>28184</v>
      </c>
      <c r="M206" s="109">
        <v>6768</v>
      </c>
      <c r="N206" s="107">
        <v>0</v>
      </c>
      <c r="O206" s="107">
        <v>0</v>
      </c>
      <c r="P206" s="109">
        <v>62178</v>
      </c>
    </row>
    <row r="207" spans="1:16" ht="13" thickBot="1" x14ac:dyDescent="0.3">
      <c r="A207" s="107"/>
      <c r="B207" s="108" t="s">
        <v>135</v>
      </c>
      <c r="C207" s="107"/>
      <c r="D207" s="107">
        <v>0</v>
      </c>
      <c r="E207" s="107">
        <v>0</v>
      </c>
      <c r="F207" s="107">
        <v>0</v>
      </c>
      <c r="G207" s="109">
        <v>6004</v>
      </c>
      <c r="H207" s="109">
        <v>30838</v>
      </c>
      <c r="I207" s="109">
        <v>59870</v>
      </c>
      <c r="J207" s="109">
        <v>55968</v>
      </c>
      <c r="K207" s="109">
        <v>2438</v>
      </c>
      <c r="L207" s="109">
        <v>19877</v>
      </c>
      <c r="M207" s="107">
        <v>0</v>
      </c>
      <c r="N207" s="107">
        <v>0</v>
      </c>
      <c r="O207" s="109">
        <v>11978</v>
      </c>
      <c r="P207" s="109">
        <v>186973</v>
      </c>
    </row>
    <row r="208" spans="1:16" ht="13" thickBot="1" x14ac:dyDescent="0.3">
      <c r="A208" s="107"/>
      <c r="B208" s="108" t="s">
        <v>140</v>
      </c>
      <c r="C208" s="107"/>
      <c r="D208" s="107">
        <v>906</v>
      </c>
      <c r="E208" s="107">
        <v>907</v>
      </c>
      <c r="F208" s="109">
        <v>1425</v>
      </c>
      <c r="G208" s="109">
        <v>1942</v>
      </c>
      <c r="H208" s="107">
        <v>518</v>
      </c>
      <c r="I208" s="109">
        <v>1101</v>
      </c>
      <c r="J208" s="107">
        <v>776</v>
      </c>
      <c r="K208" s="109">
        <v>1165</v>
      </c>
      <c r="L208" s="107">
        <v>648</v>
      </c>
      <c r="M208" s="109">
        <v>3108</v>
      </c>
      <c r="N208" s="109">
        <v>1296</v>
      </c>
      <c r="O208" s="107">
        <v>518</v>
      </c>
      <c r="P208" s="109">
        <v>14310</v>
      </c>
    </row>
    <row r="209" spans="1:16" ht="13" thickBot="1" x14ac:dyDescent="0.3">
      <c r="A209" s="107"/>
      <c r="B209" s="108" t="s">
        <v>141</v>
      </c>
      <c r="C209" s="107"/>
      <c r="D209" s="109">
        <v>285934</v>
      </c>
      <c r="E209" s="109">
        <v>393984</v>
      </c>
      <c r="F209" s="109">
        <v>457001</v>
      </c>
      <c r="G209" s="109">
        <v>403969</v>
      </c>
      <c r="H209" s="109">
        <v>474247</v>
      </c>
      <c r="I209" s="109">
        <v>569037</v>
      </c>
      <c r="J209" s="109">
        <v>475669</v>
      </c>
      <c r="K209" s="109">
        <v>637044</v>
      </c>
      <c r="L209" s="109">
        <v>464756</v>
      </c>
      <c r="M209" s="109">
        <v>612729</v>
      </c>
      <c r="N209" s="109">
        <v>671628</v>
      </c>
      <c r="O209" s="109">
        <v>432601</v>
      </c>
      <c r="P209" s="109">
        <v>5878599</v>
      </c>
    </row>
    <row r="210" spans="1:16" ht="13" thickBot="1" x14ac:dyDescent="0.3">
      <c r="A210" s="107"/>
      <c r="B210" s="108" t="s">
        <v>143</v>
      </c>
      <c r="C210" s="107"/>
      <c r="D210" s="107">
        <v>0</v>
      </c>
      <c r="E210" s="109">
        <v>12443</v>
      </c>
      <c r="F210" s="109">
        <v>3006</v>
      </c>
      <c r="G210" s="109">
        <v>4480</v>
      </c>
      <c r="H210" s="109">
        <v>5484</v>
      </c>
      <c r="I210" s="109">
        <v>3687</v>
      </c>
      <c r="J210" s="109">
        <v>11034</v>
      </c>
      <c r="K210" s="109">
        <v>2777</v>
      </c>
      <c r="L210" s="109">
        <v>10617</v>
      </c>
      <c r="M210" s="109">
        <v>6595</v>
      </c>
      <c r="N210" s="109">
        <v>16838</v>
      </c>
      <c r="O210" s="107">
        <v>246</v>
      </c>
      <c r="P210" s="109">
        <v>77207</v>
      </c>
    </row>
    <row r="211" spans="1:16" ht="13" thickBot="1" x14ac:dyDescent="0.3">
      <c r="A211" s="107"/>
      <c r="B211" s="108" t="s">
        <v>179</v>
      </c>
      <c r="C211" s="107"/>
      <c r="D211" s="107">
        <v>0</v>
      </c>
      <c r="E211" s="107">
        <v>0</v>
      </c>
      <c r="F211" s="107">
        <v>653</v>
      </c>
      <c r="G211" s="107">
        <v>0</v>
      </c>
      <c r="H211" s="107">
        <v>0</v>
      </c>
      <c r="I211" s="107">
        <v>0</v>
      </c>
      <c r="J211" s="107">
        <v>0</v>
      </c>
      <c r="K211" s="107">
        <v>0</v>
      </c>
      <c r="L211" s="109">
        <v>1124</v>
      </c>
      <c r="M211" s="107">
        <v>0</v>
      </c>
      <c r="N211" s="107">
        <v>0</v>
      </c>
      <c r="O211" s="107">
        <v>0</v>
      </c>
      <c r="P211" s="109">
        <v>1777</v>
      </c>
    </row>
    <row r="212" spans="1:16" ht="13" thickBot="1" x14ac:dyDescent="0.3">
      <c r="A212" s="107"/>
      <c r="B212" s="108" t="s">
        <v>162</v>
      </c>
      <c r="C212" s="107"/>
      <c r="D212" s="107">
        <v>0</v>
      </c>
      <c r="E212" s="107">
        <v>0</v>
      </c>
      <c r="F212" s="107">
        <v>461</v>
      </c>
      <c r="G212" s="107">
        <v>0</v>
      </c>
      <c r="H212" s="107">
        <v>0</v>
      </c>
      <c r="I212" s="107">
        <v>690</v>
      </c>
      <c r="J212" s="107">
        <v>0</v>
      </c>
      <c r="K212" s="107">
        <v>603</v>
      </c>
      <c r="L212" s="107">
        <v>0</v>
      </c>
      <c r="M212" s="107">
        <v>0</v>
      </c>
      <c r="N212" s="107">
        <v>0</v>
      </c>
      <c r="O212" s="107">
        <v>0</v>
      </c>
      <c r="P212" s="109">
        <v>1754</v>
      </c>
    </row>
    <row r="213" spans="1:16" ht="13" thickBot="1" x14ac:dyDescent="0.3">
      <c r="A213" s="104" t="s">
        <v>226</v>
      </c>
      <c r="B213" s="105"/>
      <c r="C213" s="106">
        <v>25402</v>
      </c>
      <c r="D213" s="104">
        <v>0</v>
      </c>
      <c r="E213" s="104">
        <v>0</v>
      </c>
      <c r="F213" s="104">
        <v>0</v>
      </c>
      <c r="G213" s="104">
        <v>0</v>
      </c>
      <c r="H213" s="104">
        <v>0</v>
      </c>
      <c r="I213" s="104">
        <v>0</v>
      </c>
      <c r="J213" s="104">
        <v>0</v>
      </c>
      <c r="K213" s="104">
        <v>0</v>
      </c>
      <c r="L213" s="104">
        <v>0</v>
      </c>
      <c r="M213" s="104">
        <v>0</v>
      </c>
      <c r="N213" s="104">
        <v>0</v>
      </c>
      <c r="O213" s="104">
        <v>0</v>
      </c>
      <c r="P213" s="104">
        <v>0</v>
      </c>
    </row>
    <row r="214" spans="1:16" ht="13" thickBot="1" x14ac:dyDescent="0.3">
      <c r="A214" s="104" t="s">
        <v>227</v>
      </c>
      <c r="B214" s="105"/>
      <c r="C214" s="106">
        <v>402000</v>
      </c>
      <c r="D214" s="104">
        <v>0</v>
      </c>
      <c r="E214" s="104">
        <v>0</v>
      </c>
      <c r="F214" s="104">
        <v>0</v>
      </c>
      <c r="G214" s="104">
        <v>0</v>
      </c>
      <c r="H214" s="104">
        <v>0</v>
      </c>
      <c r="I214" s="104">
        <v>0</v>
      </c>
      <c r="J214" s="104">
        <v>0</v>
      </c>
      <c r="K214" s="104">
        <v>0</v>
      </c>
      <c r="L214" s="104">
        <v>0</v>
      </c>
      <c r="M214" s="104">
        <v>0</v>
      </c>
      <c r="N214" s="104">
        <v>0</v>
      </c>
      <c r="O214" s="104">
        <v>0</v>
      </c>
      <c r="P214" s="104">
        <v>0</v>
      </c>
    </row>
    <row r="215" spans="1:16" ht="13" thickBot="1" x14ac:dyDescent="0.3">
      <c r="A215" s="107"/>
      <c r="B215" s="108" t="s">
        <v>240</v>
      </c>
      <c r="C215" s="109">
        <v>235000</v>
      </c>
      <c r="D215" s="107">
        <v>0</v>
      </c>
      <c r="E215" s="107">
        <v>0</v>
      </c>
      <c r="F215" s="107">
        <v>0</v>
      </c>
      <c r="G215" s="107">
        <v>0</v>
      </c>
      <c r="H215" s="107">
        <v>0</v>
      </c>
      <c r="I215" s="107">
        <v>0</v>
      </c>
      <c r="J215" s="107">
        <v>0</v>
      </c>
      <c r="K215" s="107">
        <v>0</v>
      </c>
      <c r="L215" s="107">
        <v>0</v>
      </c>
      <c r="M215" s="107">
        <v>0</v>
      </c>
      <c r="N215" s="107">
        <v>0</v>
      </c>
      <c r="O215" s="107">
        <v>0</v>
      </c>
      <c r="P215" s="107">
        <v>0</v>
      </c>
    </row>
    <row r="216" spans="1:16" ht="13" thickBot="1" x14ac:dyDescent="0.3">
      <c r="A216" s="107"/>
      <c r="B216" s="108" t="s">
        <v>243</v>
      </c>
      <c r="C216" s="109">
        <v>167000</v>
      </c>
      <c r="D216" s="107">
        <v>0</v>
      </c>
      <c r="E216" s="107">
        <v>0</v>
      </c>
      <c r="F216" s="107">
        <v>0</v>
      </c>
      <c r="G216" s="107">
        <v>0</v>
      </c>
      <c r="H216" s="107">
        <v>0</v>
      </c>
      <c r="I216" s="107">
        <v>0</v>
      </c>
      <c r="J216" s="107">
        <v>0</v>
      </c>
      <c r="K216" s="107">
        <v>0</v>
      </c>
      <c r="L216" s="107">
        <v>0</v>
      </c>
      <c r="M216" s="107">
        <v>0</v>
      </c>
      <c r="N216" s="107">
        <v>0</v>
      </c>
      <c r="O216" s="107">
        <v>0</v>
      </c>
      <c r="P216" s="107">
        <v>0</v>
      </c>
    </row>
    <row r="217" spans="1:16" ht="38" thickBot="1" x14ac:dyDescent="0.3">
      <c r="A217" s="101" t="s">
        <v>250</v>
      </c>
      <c r="B217" s="102"/>
      <c r="C217" s="103">
        <v>13481064</v>
      </c>
      <c r="D217" s="103">
        <v>301417</v>
      </c>
      <c r="E217" s="103">
        <v>264460</v>
      </c>
      <c r="F217" s="103">
        <v>212279</v>
      </c>
      <c r="G217" s="103">
        <v>437309</v>
      </c>
      <c r="H217" s="103">
        <v>766413</v>
      </c>
      <c r="I217" s="103">
        <v>786140</v>
      </c>
      <c r="J217" s="103">
        <v>520261</v>
      </c>
      <c r="K217" s="103">
        <v>342545</v>
      </c>
      <c r="L217" s="103">
        <v>570723</v>
      </c>
      <c r="M217" s="103">
        <v>597845</v>
      </c>
      <c r="N217" s="103">
        <v>757497</v>
      </c>
      <c r="O217" s="103">
        <v>612250</v>
      </c>
      <c r="P217" s="103">
        <v>6169139</v>
      </c>
    </row>
    <row r="218" spans="1:16" ht="13" thickBot="1" x14ac:dyDescent="0.3">
      <c r="A218" s="104" t="s">
        <v>223</v>
      </c>
      <c r="B218" s="105"/>
      <c r="C218" s="104">
        <v>0</v>
      </c>
      <c r="D218" s="104">
        <v>0</v>
      </c>
      <c r="E218" s="104">
        <v>0</v>
      </c>
      <c r="F218" s="104">
        <v>0</v>
      </c>
      <c r="G218" s="104">
        <v>0</v>
      </c>
      <c r="H218" s="104">
        <v>0</v>
      </c>
      <c r="I218" s="104">
        <v>0</v>
      </c>
      <c r="J218" s="104">
        <v>0</v>
      </c>
      <c r="K218" s="104">
        <v>0</v>
      </c>
      <c r="L218" s="104">
        <v>0</v>
      </c>
      <c r="M218" s="106">
        <v>18998</v>
      </c>
      <c r="N218" s="104">
        <v>0</v>
      </c>
      <c r="O218" s="104">
        <v>0</v>
      </c>
      <c r="P218" s="106">
        <v>18998</v>
      </c>
    </row>
    <row r="219" spans="1:16" ht="13" thickBot="1" x14ac:dyDescent="0.3">
      <c r="A219" s="107"/>
      <c r="B219" s="108" t="s">
        <v>139</v>
      </c>
      <c r="C219" s="107"/>
      <c r="D219" s="107">
        <v>0</v>
      </c>
      <c r="E219" s="107">
        <v>0</v>
      </c>
      <c r="F219" s="107">
        <v>0</v>
      </c>
      <c r="G219" s="107">
        <v>0</v>
      </c>
      <c r="H219" s="107">
        <v>0</v>
      </c>
      <c r="I219" s="107">
        <v>0</v>
      </c>
      <c r="J219" s="107">
        <v>0</v>
      </c>
      <c r="K219" s="107">
        <v>0</v>
      </c>
      <c r="L219" s="107">
        <v>0</v>
      </c>
      <c r="M219" s="109">
        <v>18998</v>
      </c>
      <c r="N219" s="107">
        <v>0</v>
      </c>
      <c r="O219" s="107">
        <v>0</v>
      </c>
      <c r="P219" s="109">
        <v>18998</v>
      </c>
    </row>
    <row r="220" spans="1:16" ht="13" thickBot="1" x14ac:dyDescent="0.3">
      <c r="A220" s="104" t="s">
        <v>225</v>
      </c>
      <c r="B220" s="105"/>
      <c r="C220" s="106">
        <v>5407000</v>
      </c>
      <c r="D220" s="106">
        <v>272675</v>
      </c>
      <c r="E220" s="106">
        <v>241460</v>
      </c>
      <c r="F220" s="106">
        <v>166279</v>
      </c>
      <c r="G220" s="106">
        <v>390277</v>
      </c>
      <c r="H220" s="106">
        <v>513413</v>
      </c>
      <c r="I220" s="106">
        <v>674995</v>
      </c>
      <c r="J220" s="106">
        <v>408410</v>
      </c>
      <c r="K220" s="106">
        <v>277385</v>
      </c>
      <c r="L220" s="106">
        <v>528088</v>
      </c>
      <c r="M220" s="106">
        <v>425364</v>
      </c>
      <c r="N220" s="106">
        <v>494415</v>
      </c>
      <c r="O220" s="106">
        <v>431250</v>
      </c>
      <c r="P220" s="106">
        <v>4824011</v>
      </c>
    </row>
    <row r="221" spans="1:16" ht="13" thickBot="1" x14ac:dyDescent="0.3">
      <c r="A221" s="107"/>
      <c r="B221" s="108" t="s">
        <v>134</v>
      </c>
      <c r="C221" s="107"/>
      <c r="D221" s="107">
        <v>0</v>
      </c>
      <c r="E221" s="107">
        <v>0</v>
      </c>
      <c r="F221" s="107">
        <v>0</v>
      </c>
      <c r="G221" s="107">
        <v>0</v>
      </c>
      <c r="H221" s="107">
        <v>0</v>
      </c>
      <c r="I221" s="107">
        <v>0</v>
      </c>
      <c r="J221" s="107">
        <v>0</v>
      </c>
      <c r="K221" s="107">
        <v>0</v>
      </c>
      <c r="L221" s="107">
        <v>0</v>
      </c>
      <c r="M221" s="107">
        <v>0</v>
      </c>
      <c r="N221" s="107">
        <v>0</v>
      </c>
      <c r="O221" s="109">
        <v>3542</v>
      </c>
      <c r="P221" s="109">
        <v>3542</v>
      </c>
    </row>
    <row r="222" spans="1:16" ht="13" thickBot="1" x14ac:dyDescent="0.3">
      <c r="A222" s="107"/>
      <c r="B222" s="108" t="s">
        <v>139</v>
      </c>
      <c r="C222" s="107"/>
      <c r="D222" s="109">
        <v>243078</v>
      </c>
      <c r="E222" s="109">
        <v>175541</v>
      </c>
      <c r="F222" s="109">
        <v>166279</v>
      </c>
      <c r="G222" s="109">
        <v>325481</v>
      </c>
      <c r="H222" s="109">
        <v>461581</v>
      </c>
      <c r="I222" s="109">
        <v>608852</v>
      </c>
      <c r="J222" s="109">
        <v>408410</v>
      </c>
      <c r="K222" s="109">
        <v>255068</v>
      </c>
      <c r="L222" s="109">
        <v>450106</v>
      </c>
      <c r="M222" s="109">
        <v>408884</v>
      </c>
      <c r="N222" s="109">
        <v>421571</v>
      </c>
      <c r="O222" s="109">
        <v>423733</v>
      </c>
      <c r="P222" s="109">
        <v>4348584</v>
      </c>
    </row>
    <row r="223" spans="1:16" ht="13" thickBot="1" x14ac:dyDescent="0.3">
      <c r="A223" s="107"/>
      <c r="B223" s="108" t="s">
        <v>140</v>
      </c>
      <c r="C223" s="107"/>
      <c r="D223" s="109">
        <v>29597</v>
      </c>
      <c r="E223" s="109">
        <v>65919</v>
      </c>
      <c r="F223" s="107">
        <v>0</v>
      </c>
      <c r="G223" s="109">
        <v>64796</v>
      </c>
      <c r="H223" s="109">
        <v>22272</v>
      </c>
      <c r="I223" s="109">
        <v>66143</v>
      </c>
      <c r="J223" s="107">
        <v>0</v>
      </c>
      <c r="K223" s="109">
        <v>22317</v>
      </c>
      <c r="L223" s="109">
        <v>66146</v>
      </c>
      <c r="M223" s="107">
        <v>0</v>
      </c>
      <c r="N223" s="109">
        <v>66149</v>
      </c>
      <c r="O223" s="107">
        <v>0</v>
      </c>
      <c r="P223" s="109">
        <v>403339</v>
      </c>
    </row>
    <row r="224" spans="1:16" ht="13" thickBot="1" x14ac:dyDescent="0.3">
      <c r="A224" s="107"/>
      <c r="B224" s="108" t="s">
        <v>141</v>
      </c>
      <c r="C224" s="107"/>
      <c r="D224" s="107">
        <v>0</v>
      </c>
      <c r="E224" s="107">
        <v>0</v>
      </c>
      <c r="F224" s="107">
        <v>0</v>
      </c>
      <c r="G224" s="107">
        <v>0</v>
      </c>
      <c r="H224" s="109">
        <v>20000</v>
      </c>
      <c r="I224" s="107">
        <v>0</v>
      </c>
      <c r="J224" s="107">
        <v>0</v>
      </c>
      <c r="K224" s="107">
        <v>0</v>
      </c>
      <c r="L224" s="107">
        <v>0</v>
      </c>
      <c r="M224" s="109">
        <v>10000</v>
      </c>
      <c r="N224" s="107">
        <v>0</v>
      </c>
      <c r="O224" s="107">
        <v>0</v>
      </c>
      <c r="P224" s="109">
        <v>30000</v>
      </c>
    </row>
    <row r="225" spans="1:16" ht="13" thickBot="1" x14ac:dyDescent="0.3">
      <c r="A225" s="107"/>
      <c r="B225" s="108" t="s">
        <v>162</v>
      </c>
      <c r="C225" s="107"/>
      <c r="D225" s="107">
        <v>0</v>
      </c>
      <c r="E225" s="107">
        <v>0</v>
      </c>
      <c r="F225" s="107">
        <v>0</v>
      </c>
      <c r="G225" s="107">
        <v>0</v>
      </c>
      <c r="H225" s="109">
        <v>9560</v>
      </c>
      <c r="I225" s="107">
        <v>0</v>
      </c>
      <c r="J225" s="107">
        <v>0</v>
      </c>
      <c r="K225" s="107">
        <v>0</v>
      </c>
      <c r="L225" s="109">
        <v>11836</v>
      </c>
      <c r="M225" s="109">
        <v>6480</v>
      </c>
      <c r="N225" s="109">
        <v>6695</v>
      </c>
      <c r="O225" s="109">
        <v>3975</v>
      </c>
      <c r="P225" s="109">
        <v>38546</v>
      </c>
    </row>
    <row r="226" spans="1:16" ht="13" thickBot="1" x14ac:dyDescent="0.3">
      <c r="A226" s="104" t="s">
        <v>226</v>
      </c>
      <c r="B226" s="105"/>
      <c r="C226" s="106">
        <v>13064</v>
      </c>
      <c r="D226" s="104">
        <v>0</v>
      </c>
      <c r="E226" s="104">
        <v>0</v>
      </c>
      <c r="F226" s="104">
        <v>0</v>
      </c>
      <c r="G226" s="104">
        <v>0</v>
      </c>
      <c r="H226" s="104">
        <v>0</v>
      </c>
      <c r="I226" s="104">
        <v>0</v>
      </c>
      <c r="J226" s="104">
        <v>0</v>
      </c>
      <c r="K226" s="104">
        <v>0</v>
      </c>
      <c r="L226" s="104">
        <v>0</v>
      </c>
      <c r="M226" s="104">
        <v>0</v>
      </c>
      <c r="N226" s="104">
        <v>0</v>
      </c>
      <c r="O226" s="104">
        <v>0</v>
      </c>
      <c r="P226" s="104">
        <v>0</v>
      </c>
    </row>
    <row r="227" spans="1:16" ht="13" thickBot="1" x14ac:dyDescent="0.3">
      <c r="A227" s="104" t="s">
        <v>227</v>
      </c>
      <c r="B227" s="105"/>
      <c r="C227" s="106">
        <v>8061000</v>
      </c>
      <c r="D227" s="106">
        <v>28742</v>
      </c>
      <c r="E227" s="106">
        <v>23000</v>
      </c>
      <c r="F227" s="106">
        <v>46000</v>
      </c>
      <c r="G227" s="106">
        <v>47032</v>
      </c>
      <c r="H227" s="106">
        <v>253000</v>
      </c>
      <c r="I227" s="106">
        <v>111145</v>
      </c>
      <c r="J227" s="106">
        <v>111851</v>
      </c>
      <c r="K227" s="106">
        <v>65160</v>
      </c>
      <c r="L227" s="106">
        <v>42635</v>
      </c>
      <c r="M227" s="106">
        <v>153483</v>
      </c>
      <c r="N227" s="106">
        <v>263082</v>
      </c>
      <c r="O227" s="106">
        <v>181000</v>
      </c>
      <c r="P227" s="106">
        <v>1326130</v>
      </c>
    </row>
    <row r="228" spans="1:16" ht="13" thickBot="1" x14ac:dyDescent="0.3">
      <c r="A228" s="107"/>
      <c r="B228" s="108" t="s">
        <v>240</v>
      </c>
      <c r="C228" s="109">
        <v>6383000</v>
      </c>
      <c r="D228" s="109">
        <v>1742</v>
      </c>
      <c r="E228" s="109">
        <v>23000</v>
      </c>
      <c r="F228" s="109">
        <v>46000</v>
      </c>
      <c r="G228" s="109">
        <v>47032</v>
      </c>
      <c r="H228" s="109">
        <v>115000</v>
      </c>
      <c r="I228" s="109">
        <v>88145</v>
      </c>
      <c r="J228" s="109">
        <v>111851</v>
      </c>
      <c r="K228" s="109">
        <v>42160</v>
      </c>
      <c r="L228" s="109">
        <v>42635</v>
      </c>
      <c r="M228" s="109">
        <v>147483</v>
      </c>
      <c r="N228" s="109">
        <v>174082</v>
      </c>
      <c r="O228" s="109">
        <v>24000</v>
      </c>
      <c r="P228" s="109">
        <v>863130</v>
      </c>
    </row>
    <row r="229" spans="1:16" ht="13" thickBot="1" x14ac:dyDescent="0.3">
      <c r="A229" s="107"/>
      <c r="B229" s="108" t="s">
        <v>237</v>
      </c>
      <c r="C229" s="109">
        <v>500000</v>
      </c>
      <c r="D229" s="107">
        <v>0</v>
      </c>
      <c r="E229" s="107">
        <v>0</v>
      </c>
      <c r="F229" s="107">
        <v>0</v>
      </c>
      <c r="G229" s="107">
        <v>0</v>
      </c>
      <c r="H229" s="107">
        <v>0</v>
      </c>
      <c r="I229" s="107">
        <v>0</v>
      </c>
      <c r="J229" s="107">
        <v>0</v>
      </c>
      <c r="K229" s="107">
        <v>0</v>
      </c>
      <c r="L229" s="107">
        <v>0</v>
      </c>
      <c r="M229" s="107">
        <v>0</v>
      </c>
      <c r="N229" s="107">
        <v>0</v>
      </c>
      <c r="O229" s="107">
        <v>0</v>
      </c>
      <c r="P229" s="107">
        <v>0</v>
      </c>
    </row>
    <row r="230" spans="1:16" ht="13" thickBot="1" x14ac:dyDescent="0.3">
      <c r="A230" s="107"/>
      <c r="B230" s="108" t="s">
        <v>244</v>
      </c>
      <c r="C230" s="109">
        <v>1178000</v>
      </c>
      <c r="D230" s="109">
        <v>27000</v>
      </c>
      <c r="E230" s="107">
        <v>0</v>
      </c>
      <c r="F230" s="107">
        <v>0</v>
      </c>
      <c r="G230" s="107">
        <v>0</v>
      </c>
      <c r="H230" s="109">
        <v>138000</v>
      </c>
      <c r="I230" s="109">
        <v>23000</v>
      </c>
      <c r="J230" s="107">
        <v>0</v>
      </c>
      <c r="K230" s="109">
        <v>23000</v>
      </c>
      <c r="L230" s="107">
        <v>0</v>
      </c>
      <c r="M230" s="109">
        <v>6000</v>
      </c>
      <c r="N230" s="109">
        <v>89000</v>
      </c>
      <c r="O230" s="109">
        <v>157000</v>
      </c>
      <c r="P230" s="109">
        <v>463000</v>
      </c>
    </row>
    <row r="231" spans="1:16" ht="50.5" thickBot="1" x14ac:dyDescent="0.3">
      <c r="A231" s="101" t="s">
        <v>251</v>
      </c>
      <c r="B231" s="102"/>
      <c r="C231" s="103">
        <v>7854833</v>
      </c>
      <c r="D231" s="103">
        <v>180919</v>
      </c>
      <c r="E231" s="103">
        <v>101607</v>
      </c>
      <c r="F231" s="103">
        <v>334853</v>
      </c>
      <c r="G231" s="103">
        <v>271165</v>
      </c>
      <c r="H231" s="103">
        <v>247930</v>
      </c>
      <c r="I231" s="103">
        <v>475744</v>
      </c>
      <c r="J231" s="103">
        <v>97869</v>
      </c>
      <c r="K231" s="103">
        <v>471499</v>
      </c>
      <c r="L231" s="103">
        <v>228991</v>
      </c>
      <c r="M231" s="103">
        <v>353926</v>
      </c>
      <c r="N231" s="103">
        <v>282760</v>
      </c>
      <c r="O231" s="103">
        <v>224078</v>
      </c>
      <c r="P231" s="103">
        <v>3271341</v>
      </c>
    </row>
    <row r="232" spans="1:16" ht="13" thickBot="1" x14ac:dyDescent="0.3">
      <c r="A232" s="104" t="s">
        <v>225</v>
      </c>
      <c r="B232" s="105"/>
      <c r="C232" s="106">
        <v>5925000</v>
      </c>
      <c r="D232" s="106">
        <v>136650</v>
      </c>
      <c r="E232" s="106">
        <v>75346</v>
      </c>
      <c r="F232" s="106">
        <v>268657</v>
      </c>
      <c r="G232" s="106">
        <v>232883</v>
      </c>
      <c r="H232" s="106">
        <v>218192</v>
      </c>
      <c r="I232" s="106">
        <v>446621</v>
      </c>
      <c r="J232" s="106">
        <v>92570</v>
      </c>
      <c r="K232" s="106">
        <v>394443</v>
      </c>
      <c r="L232" s="106">
        <v>101375</v>
      </c>
      <c r="M232" s="106">
        <v>157707</v>
      </c>
      <c r="N232" s="106">
        <v>221005</v>
      </c>
      <c r="O232" s="106">
        <v>148954</v>
      </c>
      <c r="P232" s="106">
        <v>2494403</v>
      </c>
    </row>
    <row r="233" spans="1:16" ht="13" thickBot="1" x14ac:dyDescent="0.3">
      <c r="A233" s="107"/>
      <c r="B233" s="108" t="s">
        <v>150</v>
      </c>
      <c r="C233" s="107"/>
      <c r="D233" s="107">
        <v>0</v>
      </c>
      <c r="E233" s="107">
        <v>0</v>
      </c>
      <c r="F233" s="107">
        <v>0</v>
      </c>
      <c r="G233" s="109">
        <v>19586</v>
      </c>
      <c r="H233" s="107">
        <v>0</v>
      </c>
      <c r="I233" s="107">
        <v>0</v>
      </c>
      <c r="J233" s="107">
        <v>0</v>
      </c>
      <c r="K233" s="107">
        <v>0</v>
      </c>
      <c r="L233" s="107">
        <v>0</v>
      </c>
      <c r="M233" s="109">
        <v>41955</v>
      </c>
      <c r="N233" s="107">
        <v>0</v>
      </c>
      <c r="O233" s="107">
        <v>0</v>
      </c>
      <c r="P233" s="109">
        <v>61541</v>
      </c>
    </row>
    <row r="234" spans="1:16" ht="13" thickBot="1" x14ac:dyDescent="0.3">
      <c r="A234" s="107"/>
      <c r="B234" s="108" t="s">
        <v>134</v>
      </c>
      <c r="C234" s="107"/>
      <c r="D234" s="107">
        <v>75</v>
      </c>
      <c r="E234" s="107">
        <v>379</v>
      </c>
      <c r="F234" s="107">
        <v>439</v>
      </c>
      <c r="G234" s="107">
        <v>142</v>
      </c>
      <c r="H234" s="107">
        <v>394</v>
      </c>
      <c r="I234" s="107">
        <v>142</v>
      </c>
      <c r="J234" s="107">
        <v>0</v>
      </c>
      <c r="K234" s="107">
        <v>0</v>
      </c>
      <c r="L234" s="107">
        <v>210</v>
      </c>
      <c r="M234" s="109">
        <v>3536</v>
      </c>
      <c r="N234" s="109">
        <v>15457</v>
      </c>
      <c r="O234" s="109">
        <v>17325</v>
      </c>
      <c r="P234" s="109">
        <v>38099</v>
      </c>
    </row>
    <row r="235" spans="1:16" ht="13" thickBot="1" x14ac:dyDescent="0.3">
      <c r="A235" s="107"/>
      <c r="B235" s="108" t="s">
        <v>135</v>
      </c>
      <c r="C235" s="107"/>
      <c r="D235" s="109">
        <v>38992</v>
      </c>
      <c r="E235" s="109">
        <v>46828</v>
      </c>
      <c r="F235" s="109">
        <v>25269</v>
      </c>
      <c r="G235" s="109">
        <v>25417</v>
      </c>
      <c r="H235" s="109">
        <v>19125</v>
      </c>
      <c r="I235" s="109">
        <v>49669</v>
      </c>
      <c r="J235" s="109">
        <v>22206</v>
      </c>
      <c r="K235" s="109">
        <v>43690</v>
      </c>
      <c r="L235" s="109">
        <v>19987</v>
      </c>
      <c r="M235" s="109">
        <v>4703</v>
      </c>
      <c r="N235" s="109">
        <v>20484</v>
      </c>
      <c r="O235" s="109">
        <v>18125</v>
      </c>
      <c r="P235" s="109">
        <v>334495</v>
      </c>
    </row>
    <row r="236" spans="1:16" ht="13" thickBot="1" x14ac:dyDescent="0.3">
      <c r="A236" s="107"/>
      <c r="B236" s="108" t="s">
        <v>141</v>
      </c>
      <c r="C236" s="107"/>
      <c r="D236" s="109">
        <v>97583</v>
      </c>
      <c r="E236" s="109">
        <v>28139</v>
      </c>
      <c r="F236" s="109">
        <v>242949</v>
      </c>
      <c r="G236" s="109">
        <v>187738</v>
      </c>
      <c r="H236" s="109">
        <v>198673</v>
      </c>
      <c r="I236" s="109">
        <v>396810</v>
      </c>
      <c r="J236" s="109">
        <v>70364</v>
      </c>
      <c r="K236" s="109">
        <v>350753</v>
      </c>
      <c r="L236" s="109">
        <v>81178</v>
      </c>
      <c r="M236" s="109">
        <v>107513</v>
      </c>
      <c r="N236" s="109">
        <v>185064</v>
      </c>
      <c r="O236" s="109">
        <v>113504</v>
      </c>
      <c r="P236" s="109">
        <v>2060268</v>
      </c>
    </row>
    <row r="237" spans="1:16" ht="13" thickBot="1" x14ac:dyDescent="0.3">
      <c r="A237" s="104" t="s">
        <v>226</v>
      </c>
      <c r="B237" s="105"/>
      <c r="C237" s="106">
        <v>79833</v>
      </c>
      <c r="D237" s="106">
        <v>10080</v>
      </c>
      <c r="E237" s="104">
        <v>0</v>
      </c>
      <c r="F237" s="106">
        <v>16584</v>
      </c>
      <c r="G237" s="104">
        <v>0</v>
      </c>
      <c r="H237" s="106">
        <v>5184</v>
      </c>
      <c r="I237" s="104">
        <v>0</v>
      </c>
      <c r="J237" s="104">
        <v>0</v>
      </c>
      <c r="K237" s="106">
        <v>7800</v>
      </c>
      <c r="L237" s="104">
        <v>0</v>
      </c>
      <c r="M237" s="104">
        <v>0</v>
      </c>
      <c r="N237" s="104">
        <v>0</v>
      </c>
      <c r="O237" s="104">
        <v>0</v>
      </c>
      <c r="P237" s="106">
        <v>39648</v>
      </c>
    </row>
    <row r="238" spans="1:16" ht="13" thickBot="1" x14ac:dyDescent="0.3">
      <c r="A238" s="107"/>
      <c r="B238" s="108" t="s">
        <v>160</v>
      </c>
      <c r="C238" s="107"/>
      <c r="D238" s="109">
        <v>10080</v>
      </c>
      <c r="E238" s="107">
        <v>0</v>
      </c>
      <c r="F238" s="109">
        <v>16584</v>
      </c>
      <c r="G238" s="107">
        <v>0</v>
      </c>
      <c r="H238" s="109">
        <v>5184</v>
      </c>
      <c r="I238" s="107">
        <v>0</v>
      </c>
      <c r="J238" s="107">
        <v>0</v>
      </c>
      <c r="K238" s="109">
        <v>7800</v>
      </c>
      <c r="L238" s="107">
        <v>0</v>
      </c>
      <c r="M238" s="107">
        <v>0</v>
      </c>
      <c r="N238" s="107">
        <v>0</v>
      </c>
      <c r="O238" s="107">
        <v>0</v>
      </c>
      <c r="P238" s="109">
        <v>39648</v>
      </c>
    </row>
    <row r="239" spans="1:16" ht="13" thickBot="1" x14ac:dyDescent="0.3">
      <c r="A239" s="104" t="s">
        <v>227</v>
      </c>
      <c r="B239" s="105"/>
      <c r="C239" s="106">
        <v>1850000</v>
      </c>
      <c r="D239" s="106">
        <v>34189</v>
      </c>
      <c r="E239" s="106">
        <v>26261</v>
      </c>
      <c r="F239" s="106">
        <v>49612</v>
      </c>
      <c r="G239" s="106">
        <v>38282</v>
      </c>
      <c r="H239" s="106">
        <v>24554</v>
      </c>
      <c r="I239" s="106">
        <v>29123</v>
      </c>
      <c r="J239" s="106">
        <v>5299</v>
      </c>
      <c r="K239" s="106">
        <v>69256</v>
      </c>
      <c r="L239" s="106">
        <v>127616</v>
      </c>
      <c r="M239" s="106">
        <v>196219</v>
      </c>
      <c r="N239" s="106">
        <v>61755</v>
      </c>
      <c r="O239" s="106">
        <v>75124</v>
      </c>
      <c r="P239" s="106">
        <v>737290</v>
      </c>
    </row>
    <row r="240" spans="1:16" ht="13" thickBot="1" x14ac:dyDescent="0.3">
      <c r="A240" s="107"/>
      <c r="B240" s="108" t="s">
        <v>164</v>
      </c>
      <c r="C240" s="109">
        <v>1850000</v>
      </c>
      <c r="D240" s="109">
        <v>34189</v>
      </c>
      <c r="E240" s="109">
        <v>26261</v>
      </c>
      <c r="F240" s="109">
        <v>49612</v>
      </c>
      <c r="G240" s="109">
        <v>38282</v>
      </c>
      <c r="H240" s="109">
        <v>24554</v>
      </c>
      <c r="I240" s="109">
        <v>29123</v>
      </c>
      <c r="J240" s="109">
        <v>5299</v>
      </c>
      <c r="K240" s="109">
        <v>69256</v>
      </c>
      <c r="L240" s="109">
        <v>127616</v>
      </c>
      <c r="M240" s="109">
        <v>196219</v>
      </c>
      <c r="N240" s="109">
        <v>61755</v>
      </c>
      <c r="O240" s="109">
        <v>75124</v>
      </c>
      <c r="P240" s="109">
        <v>737290</v>
      </c>
    </row>
    <row r="241" spans="1:16" ht="25.5" thickBot="1" x14ac:dyDescent="0.3">
      <c r="A241" s="101" t="s">
        <v>252</v>
      </c>
      <c r="B241" s="102"/>
      <c r="C241" s="103">
        <v>5474908</v>
      </c>
      <c r="D241" s="103">
        <v>1007</v>
      </c>
      <c r="E241" s="102">
        <v>0</v>
      </c>
      <c r="F241" s="103">
        <v>1635</v>
      </c>
      <c r="G241" s="103">
        <v>3744</v>
      </c>
      <c r="H241" s="103">
        <v>5935</v>
      </c>
      <c r="I241" s="103">
        <v>3755</v>
      </c>
      <c r="J241" s="102">
        <v>0</v>
      </c>
      <c r="K241" s="102">
        <v>0</v>
      </c>
      <c r="L241" s="103">
        <v>4301</v>
      </c>
      <c r="M241" s="102">
        <v>0</v>
      </c>
      <c r="N241" s="102">
        <v>0</v>
      </c>
      <c r="O241" s="102">
        <v>0</v>
      </c>
      <c r="P241" s="103">
        <v>20377</v>
      </c>
    </row>
    <row r="242" spans="1:16" ht="13" thickBot="1" x14ac:dyDescent="0.3">
      <c r="A242" s="104" t="s">
        <v>223</v>
      </c>
      <c r="B242" s="105"/>
      <c r="C242" s="104">
        <v>0</v>
      </c>
      <c r="D242" s="104">
        <v>0</v>
      </c>
      <c r="E242" s="104">
        <v>0</v>
      </c>
      <c r="F242" s="104">
        <v>0</v>
      </c>
      <c r="G242" s="104">
        <v>0</v>
      </c>
      <c r="H242" s="104">
        <v>0</v>
      </c>
      <c r="I242" s="104">
        <v>0</v>
      </c>
      <c r="J242" s="104">
        <v>0</v>
      </c>
      <c r="K242" s="104">
        <v>0</v>
      </c>
      <c r="L242" s="104">
        <v>0</v>
      </c>
      <c r="M242" s="104">
        <v>0</v>
      </c>
      <c r="N242" s="104">
        <v>0</v>
      </c>
      <c r="O242" s="104">
        <v>0</v>
      </c>
      <c r="P242" s="104">
        <v>0</v>
      </c>
    </row>
    <row r="243" spans="1:16" ht="13" thickBot="1" x14ac:dyDescent="0.3">
      <c r="A243" s="104" t="s">
        <v>225</v>
      </c>
      <c r="B243" s="105"/>
      <c r="C243" s="106">
        <v>4424907</v>
      </c>
      <c r="D243" s="106">
        <v>1007</v>
      </c>
      <c r="E243" s="104">
        <v>0</v>
      </c>
      <c r="F243" s="106">
        <v>1635</v>
      </c>
      <c r="G243" s="106">
        <v>3744</v>
      </c>
      <c r="H243" s="106">
        <v>5935</v>
      </c>
      <c r="I243" s="106">
        <v>3755</v>
      </c>
      <c r="J243" s="104">
        <v>0</v>
      </c>
      <c r="K243" s="104">
        <v>0</v>
      </c>
      <c r="L243" s="106">
        <v>4301</v>
      </c>
      <c r="M243" s="104">
        <v>0</v>
      </c>
      <c r="N243" s="104">
        <v>0</v>
      </c>
      <c r="O243" s="104">
        <v>0</v>
      </c>
      <c r="P243" s="106">
        <v>20377</v>
      </c>
    </row>
    <row r="244" spans="1:16" ht="13" thickBot="1" x14ac:dyDescent="0.3">
      <c r="A244" s="107"/>
      <c r="B244" s="108" t="s">
        <v>150</v>
      </c>
      <c r="C244" s="107"/>
      <c r="D244" s="107">
        <v>0</v>
      </c>
      <c r="E244" s="107">
        <v>0</v>
      </c>
      <c r="F244" s="107">
        <v>0</v>
      </c>
      <c r="G244" s="109">
        <v>3255</v>
      </c>
      <c r="H244" s="109">
        <v>4931</v>
      </c>
      <c r="I244" s="109">
        <v>2751</v>
      </c>
      <c r="J244" s="107">
        <v>0</v>
      </c>
      <c r="K244" s="107">
        <v>0</v>
      </c>
      <c r="L244" s="109">
        <v>4301</v>
      </c>
      <c r="M244" s="107">
        <v>0</v>
      </c>
      <c r="N244" s="107">
        <v>0</v>
      </c>
      <c r="O244" s="107">
        <v>0</v>
      </c>
      <c r="P244" s="109">
        <v>15238</v>
      </c>
    </row>
    <row r="245" spans="1:16" ht="13" thickBot="1" x14ac:dyDescent="0.3">
      <c r="A245" s="107"/>
      <c r="B245" s="108" t="s">
        <v>136</v>
      </c>
      <c r="C245" s="107"/>
      <c r="D245" s="107">
        <v>0</v>
      </c>
      <c r="E245" s="107">
        <v>0</v>
      </c>
      <c r="F245" s="109">
        <v>1635</v>
      </c>
      <c r="G245" s="107">
        <v>0</v>
      </c>
      <c r="H245" s="107">
        <v>0</v>
      </c>
      <c r="I245" s="107">
        <v>0</v>
      </c>
      <c r="J245" s="107">
        <v>0</v>
      </c>
      <c r="K245" s="107">
        <v>0</v>
      </c>
      <c r="L245" s="107">
        <v>0</v>
      </c>
      <c r="M245" s="107">
        <v>0</v>
      </c>
      <c r="N245" s="107">
        <v>0</v>
      </c>
      <c r="O245" s="107">
        <v>0</v>
      </c>
      <c r="P245" s="109">
        <v>1635</v>
      </c>
    </row>
    <row r="246" spans="1:16" ht="13" thickBot="1" x14ac:dyDescent="0.3">
      <c r="A246" s="107"/>
      <c r="B246" s="108" t="s">
        <v>143</v>
      </c>
      <c r="C246" s="107"/>
      <c r="D246" s="109">
        <v>1007</v>
      </c>
      <c r="E246" s="107">
        <v>0</v>
      </c>
      <c r="F246" s="107">
        <v>0</v>
      </c>
      <c r="G246" s="107">
        <v>489</v>
      </c>
      <c r="H246" s="109">
        <v>1004</v>
      </c>
      <c r="I246" s="109">
        <v>1004</v>
      </c>
      <c r="J246" s="107">
        <v>0</v>
      </c>
      <c r="K246" s="107">
        <v>0</v>
      </c>
      <c r="L246" s="107">
        <v>0</v>
      </c>
      <c r="M246" s="107">
        <v>0</v>
      </c>
      <c r="N246" s="107">
        <v>0</v>
      </c>
      <c r="O246" s="107">
        <v>0</v>
      </c>
      <c r="P246" s="109">
        <v>3504</v>
      </c>
    </row>
    <row r="247" spans="1:16" ht="13" thickBot="1" x14ac:dyDescent="0.3">
      <c r="A247" s="104" t="s">
        <v>226</v>
      </c>
      <c r="B247" s="105"/>
      <c r="C247" s="104">
        <v>1</v>
      </c>
      <c r="D247" s="104">
        <v>0</v>
      </c>
      <c r="E247" s="104">
        <v>0</v>
      </c>
      <c r="F247" s="104">
        <v>0</v>
      </c>
      <c r="G247" s="104">
        <v>0</v>
      </c>
      <c r="H247" s="104">
        <v>0</v>
      </c>
      <c r="I247" s="104">
        <v>0</v>
      </c>
      <c r="J247" s="104">
        <v>0</v>
      </c>
      <c r="K247" s="104">
        <v>0</v>
      </c>
      <c r="L247" s="104">
        <v>0</v>
      </c>
      <c r="M247" s="104">
        <v>0</v>
      </c>
      <c r="N247" s="104">
        <v>0</v>
      </c>
      <c r="O247" s="104">
        <v>0</v>
      </c>
      <c r="P247" s="104">
        <v>0</v>
      </c>
    </row>
    <row r="248" spans="1:16" ht="13" thickBot="1" x14ac:dyDescent="0.3">
      <c r="A248" s="104" t="s">
        <v>227</v>
      </c>
      <c r="B248" s="105"/>
      <c r="C248" s="106">
        <v>1050000</v>
      </c>
      <c r="D248" s="104">
        <v>0</v>
      </c>
      <c r="E248" s="104">
        <v>0</v>
      </c>
      <c r="F248" s="104">
        <v>0</v>
      </c>
      <c r="G248" s="104">
        <v>0</v>
      </c>
      <c r="H248" s="104">
        <v>0</v>
      </c>
      <c r="I248" s="104">
        <v>0</v>
      </c>
      <c r="J248" s="104">
        <v>0</v>
      </c>
      <c r="K248" s="104">
        <v>0</v>
      </c>
      <c r="L248" s="104">
        <v>0</v>
      </c>
      <c r="M248" s="104">
        <v>0</v>
      </c>
      <c r="N248" s="104">
        <v>0</v>
      </c>
      <c r="O248" s="104">
        <v>0</v>
      </c>
      <c r="P248" s="104">
        <v>0</v>
      </c>
    </row>
    <row r="249" spans="1:16" ht="13" thickBot="1" x14ac:dyDescent="0.3">
      <c r="A249" s="107"/>
      <c r="B249" s="108" t="s">
        <v>242</v>
      </c>
      <c r="C249" s="109">
        <v>50000</v>
      </c>
      <c r="D249" s="107">
        <v>0</v>
      </c>
      <c r="E249" s="107">
        <v>0</v>
      </c>
      <c r="F249" s="107">
        <v>0</v>
      </c>
      <c r="G249" s="107">
        <v>0</v>
      </c>
      <c r="H249" s="107">
        <v>0</v>
      </c>
      <c r="I249" s="107">
        <v>0</v>
      </c>
      <c r="J249" s="107">
        <v>0</v>
      </c>
      <c r="K249" s="107">
        <v>0</v>
      </c>
      <c r="L249" s="107">
        <v>0</v>
      </c>
      <c r="M249" s="107">
        <v>0</v>
      </c>
      <c r="N249" s="107">
        <v>0</v>
      </c>
      <c r="O249" s="107">
        <v>0</v>
      </c>
      <c r="P249" s="107">
        <v>0</v>
      </c>
    </row>
    <row r="250" spans="1:16" ht="13" thickBot="1" x14ac:dyDescent="0.3">
      <c r="A250" s="107"/>
      <c r="B250" s="108" t="s">
        <v>142</v>
      </c>
      <c r="C250" s="109">
        <v>1000000</v>
      </c>
      <c r="D250" s="107">
        <v>0</v>
      </c>
      <c r="E250" s="107">
        <v>0</v>
      </c>
      <c r="F250" s="107">
        <v>0</v>
      </c>
      <c r="G250" s="107">
        <v>0</v>
      </c>
      <c r="H250" s="107">
        <v>0</v>
      </c>
      <c r="I250" s="107">
        <v>0</v>
      </c>
      <c r="J250" s="107">
        <v>0</v>
      </c>
      <c r="K250" s="107">
        <v>0</v>
      </c>
      <c r="L250" s="107">
        <v>0</v>
      </c>
      <c r="M250" s="107">
        <v>0</v>
      </c>
      <c r="N250" s="107">
        <v>0</v>
      </c>
      <c r="O250" s="107">
        <v>0</v>
      </c>
      <c r="P250" s="107">
        <v>0</v>
      </c>
    </row>
    <row r="251" spans="1:16" ht="63" thickBot="1" x14ac:dyDescent="0.3">
      <c r="A251" s="101" t="s">
        <v>253</v>
      </c>
      <c r="B251" s="102"/>
      <c r="C251" s="103">
        <v>34475276</v>
      </c>
      <c r="D251" s="103">
        <v>1219653</v>
      </c>
      <c r="E251" s="103">
        <v>1283585</v>
      </c>
      <c r="F251" s="103">
        <v>1617671</v>
      </c>
      <c r="G251" s="103">
        <v>1538377</v>
      </c>
      <c r="H251" s="103">
        <v>1115957</v>
      </c>
      <c r="I251" s="103">
        <v>1571410</v>
      </c>
      <c r="J251" s="103">
        <v>1374384</v>
      </c>
      <c r="K251" s="103">
        <v>2167931</v>
      </c>
      <c r="L251" s="103">
        <v>1720360</v>
      </c>
      <c r="M251" s="103">
        <v>1577899</v>
      </c>
      <c r="N251" s="103">
        <v>2137569</v>
      </c>
      <c r="O251" s="103">
        <v>1507783</v>
      </c>
      <c r="P251" s="103">
        <v>18832579</v>
      </c>
    </row>
    <row r="252" spans="1:16" ht="13" thickBot="1" x14ac:dyDescent="0.3">
      <c r="A252" s="104" t="s">
        <v>223</v>
      </c>
      <c r="B252" s="105"/>
      <c r="C252" s="104">
        <v>0</v>
      </c>
      <c r="D252" s="104">
        <v>0</v>
      </c>
      <c r="E252" s="104">
        <v>0</v>
      </c>
      <c r="F252" s="104">
        <v>0</v>
      </c>
      <c r="G252" s="104">
        <v>0</v>
      </c>
      <c r="H252" s="106">
        <v>144220</v>
      </c>
      <c r="I252" s="106">
        <v>41438</v>
      </c>
      <c r="J252" s="106">
        <v>34640</v>
      </c>
      <c r="K252" s="106">
        <v>28500</v>
      </c>
      <c r="L252" s="106">
        <v>132278</v>
      </c>
      <c r="M252" s="106">
        <v>310052</v>
      </c>
      <c r="N252" s="106">
        <v>174026</v>
      </c>
      <c r="O252" s="104">
        <v>417</v>
      </c>
      <c r="P252" s="106">
        <v>865571</v>
      </c>
    </row>
    <row r="253" spans="1:16" ht="13" thickBot="1" x14ac:dyDescent="0.3">
      <c r="A253" s="107"/>
      <c r="B253" s="108" t="s">
        <v>170</v>
      </c>
      <c r="C253" s="107"/>
      <c r="D253" s="107">
        <v>0</v>
      </c>
      <c r="E253" s="107">
        <v>0</v>
      </c>
      <c r="F253" s="107">
        <v>0</v>
      </c>
      <c r="G253" s="107">
        <v>0</v>
      </c>
      <c r="H253" s="107">
        <v>0</v>
      </c>
      <c r="I253" s="107">
        <v>0</v>
      </c>
      <c r="J253" s="107">
        <v>0</v>
      </c>
      <c r="K253" s="107">
        <v>0</v>
      </c>
      <c r="L253" s="107">
        <v>0</v>
      </c>
      <c r="M253" s="107">
        <v>0</v>
      </c>
      <c r="N253" s="107">
        <v>768</v>
      </c>
      <c r="O253" s="107">
        <v>0</v>
      </c>
      <c r="P253" s="107">
        <v>768</v>
      </c>
    </row>
    <row r="254" spans="1:16" ht="13" thickBot="1" x14ac:dyDescent="0.3">
      <c r="A254" s="107"/>
      <c r="B254" s="108" t="s">
        <v>150</v>
      </c>
      <c r="C254" s="107"/>
      <c r="D254" s="107">
        <v>0</v>
      </c>
      <c r="E254" s="107">
        <v>0</v>
      </c>
      <c r="F254" s="107">
        <v>0</v>
      </c>
      <c r="G254" s="107">
        <v>0</v>
      </c>
      <c r="H254" s="107">
        <v>0</v>
      </c>
      <c r="I254" s="107">
        <v>0</v>
      </c>
      <c r="J254" s="107">
        <v>0</v>
      </c>
      <c r="K254" s="107">
        <v>0</v>
      </c>
      <c r="L254" s="107">
        <v>0</v>
      </c>
      <c r="M254" s="107">
        <v>0</v>
      </c>
      <c r="N254" s="109">
        <v>24271</v>
      </c>
      <c r="O254" s="107">
        <v>0</v>
      </c>
      <c r="P254" s="109">
        <v>24271</v>
      </c>
    </row>
    <row r="255" spans="1:16" ht="13" thickBot="1" x14ac:dyDescent="0.3">
      <c r="A255" s="107"/>
      <c r="B255" s="108" t="s">
        <v>164</v>
      </c>
      <c r="C255" s="107"/>
      <c r="D255" s="107">
        <v>0</v>
      </c>
      <c r="E255" s="107">
        <v>0</v>
      </c>
      <c r="F255" s="107">
        <v>0</v>
      </c>
      <c r="G255" s="107">
        <v>0</v>
      </c>
      <c r="H255" s="109">
        <v>144220</v>
      </c>
      <c r="I255" s="109">
        <v>41438</v>
      </c>
      <c r="J255" s="109">
        <v>34640</v>
      </c>
      <c r="K255" s="109">
        <v>28500</v>
      </c>
      <c r="L255" s="109">
        <v>132278</v>
      </c>
      <c r="M255" s="109">
        <v>310052</v>
      </c>
      <c r="N255" s="109">
        <v>148987</v>
      </c>
      <c r="O255" s="107">
        <v>417</v>
      </c>
      <c r="P255" s="109">
        <v>840532</v>
      </c>
    </row>
    <row r="256" spans="1:16" ht="13" thickBot="1" x14ac:dyDescent="0.3">
      <c r="A256" s="104" t="s">
        <v>225</v>
      </c>
      <c r="B256" s="105"/>
      <c r="C256" s="106">
        <v>22900000</v>
      </c>
      <c r="D256" s="106">
        <v>726305</v>
      </c>
      <c r="E256" s="106">
        <v>806708</v>
      </c>
      <c r="F256" s="106">
        <v>890372</v>
      </c>
      <c r="G256" s="106">
        <v>1160119</v>
      </c>
      <c r="H256" s="106">
        <v>796120</v>
      </c>
      <c r="I256" s="106">
        <v>1329313</v>
      </c>
      <c r="J256" s="106">
        <v>1166711</v>
      </c>
      <c r="K256" s="106">
        <v>1595732</v>
      </c>
      <c r="L256" s="106">
        <v>1185055</v>
      </c>
      <c r="M256" s="106">
        <v>1012432</v>
      </c>
      <c r="N256" s="106">
        <v>1291515</v>
      </c>
      <c r="O256" s="106">
        <v>825263</v>
      </c>
      <c r="P256" s="106">
        <v>12785645</v>
      </c>
    </row>
    <row r="257" spans="1:16" ht="13" thickBot="1" x14ac:dyDescent="0.3">
      <c r="A257" s="107"/>
      <c r="B257" s="108" t="s">
        <v>150</v>
      </c>
      <c r="C257" s="107"/>
      <c r="D257" s="107">
        <v>0</v>
      </c>
      <c r="E257" s="107">
        <v>0</v>
      </c>
      <c r="F257" s="107">
        <v>0</v>
      </c>
      <c r="G257" s="107">
        <v>0</v>
      </c>
      <c r="H257" s="107">
        <v>0</v>
      </c>
      <c r="I257" s="107">
        <v>0</v>
      </c>
      <c r="J257" s="107">
        <v>0</v>
      </c>
      <c r="K257" s="107">
        <v>0</v>
      </c>
      <c r="L257" s="107">
        <v>0</v>
      </c>
      <c r="M257" s="107">
        <v>0</v>
      </c>
      <c r="N257" s="109">
        <v>21323</v>
      </c>
      <c r="O257" s="107">
        <v>0</v>
      </c>
      <c r="P257" s="109">
        <v>21323</v>
      </c>
    </row>
    <row r="258" spans="1:16" ht="13" thickBot="1" x14ac:dyDescent="0.3">
      <c r="A258" s="107"/>
      <c r="B258" s="108" t="s">
        <v>202</v>
      </c>
      <c r="C258" s="107"/>
      <c r="D258" s="109">
        <v>5510</v>
      </c>
      <c r="E258" s="109">
        <v>19879</v>
      </c>
      <c r="F258" s="109">
        <v>21815</v>
      </c>
      <c r="G258" s="109">
        <v>39747</v>
      </c>
      <c r="H258" s="109">
        <v>37295</v>
      </c>
      <c r="I258" s="109">
        <v>79694</v>
      </c>
      <c r="J258" s="107">
        <v>0</v>
      </c>
      <c r="K258" s="109">
        <v>20101</v>
      </c>
      <c r="L258" s="107">
        <v>0</v>
      </c>
      <c r="M258" s="109">
        <v>8307</v>
      </c>
      <c r="N258" s="109">
        <v>67010</v>
      </c>
      <c r="O258" s="109">
        <v>78849</v>
      </c>
      <c r="P258" s="109">
        <v>378207</v>
      </c>
    </row>
    <row r="259" spans="1:16" ht="13" thickBot="1" x14ac:dyDescent="0.3">
      <c r="A259" s="107"/>
      <c r="B259" s="108" t="s">
        <v>189</v>
      </c>
      <c r="C259" s="107"/>
      <c r="D259" s="109">
        <v>86218</v>
      </c>
      <c r="E259" s="109">
        <v>51709</v>
      </c>
      <c r="F259" s="109">
        <v>235693</v>
      </c>
      <c r="G259" s="109">
        <v>170564</v>
      </c>
      <c r="H259" s="109">
        <v>120967</v>
      </c>
      <c r="I259" s="109">
        <v>260114</v>
      </c>
      <c r="J259" s="109">
        <v>166864</v>
      </c>
      <c r="K259" s="109">
        <v>278959</v>
      </c>
      <c r="L259" s="109">
        <v>272205</v>
      </c>
      <c r="M259" s="109">
        <v>162126</v>
      </c>
      <c r="N259" s="109">
        <v>259842</v>
      </c>
      <c r="O259" s="109">
        <v>118954</v>
      </c>
      <c r="P259" s="109">
        <v>2184215</v>
      </c>
    </row>
    <row r="260" spans="1:16" ht="13" thickBot="1" x14ac:dyDescent="0.3">
      <c r="A260" s="107"/>
      <c r="B260" s="108" t="s">
        <v>134</v>
      </c>
      <c r="C260" s="107"/>
      <c r="D260" s="109">
        <v>104446</v>
      </c>
      <c r="E260" s="109">
        <v>55170</v>
      </c>
      <c r="F260" s="109">
        <v>237201</v>
      </c>
      <c r="G260" s="109">
        <v>182315</v>
      </c>
      <c r="H260" s="109">
        <v>119527</v>
      </c>
      <c r="I260" s="109">
        <v>193783</v>
      </c>
      <c r="J260" s="109">
        <v>248018</v>
      </c>
      <c r="K260" s="109">
        <v>139229</v>
      </c>
      <c r="L260" s="109">
        <v>194444</v>
      </c>
      <c r="M260" s="109">
        <v>158367</v>
      </c>
      <c r="N260" s="109">
        <v>140330</v>
      </c>
      <c r="O260" s="109">
        <v>138837</v>
      </c>
      <c r="P260" s="109">
        <v>1911667</v>
      </c>
    </row>
    <row r="261" spans="1:16" ht="13" thickBot="1" x14ac:dyDescent="0.3">
      <c r="A261" s="107"/>
      <c r="B261" s="108" t="s">
        <v>135</v>
      </c>
      <c r="C261" s="107"/>
      <c r="D261" s="109">
        <v>429842</v>
      </c>
      <c r="E261" s="109">
        <v>296692</v>
      </c>
      <c r="F261" s="109">
        <v>199339</v>
      </c>
      <c r="G261" s="109">
        <v>343405</v>
      </c>
      <c r="H261" s="109">
        <v>173506</v>
      </c>
      <c r="I261" s="109">
        <v>261455</v>
      </c>
      <c r="J261" s="109">
        <v>408326</v>
      </c>
      <c r="K261" s="109">
        <v>542107</v>
      </c>
      <c r="L261" s="109">
        <v>268533</v>
      </c>
      <c r="M261" s="109">
        <v>234625</v>
      </c>
      <c r="N261" s="109">
        <v>383909</v>
      </c>
      <c r="O261" s="109">
        <v>140797</v>
      </c>
      <c r="P261" s="109">
        <v>3682536</v>
      </c>
    </row>
    <row r="262" spans="1:16" ht="13" thickBot="1" x14ac:dyDescent="0.3">
      <c r="A262" s="107"/>
      <c r="B262" s="108" t="s">
        <v>138</v>
      </c>
      <c r="C262" s="107"/>
      <c r="D262" s="109">
        <v>73181</v>
      </c>
      <c r="E262" s="109">
        <v>265100</v>
      </c>
      <c r="F262" s="109">
        <v>98882</v>
      </c>
      <c r="G262" s="109">
        <v>346135</v>
      </c>
      <c r="H262" s="109">
        <v>269947</v>
      </c>
      <c r="I262" s="109">
        <v>389813</v>
      </c>
      <c r="J262" s="109">
        <v>192580</v>
      </c>
      <c r="K262" s="109">
        <v>494956</v>
      </c>
      <c r="L262" s="109">
        <v>361520</v>
      </c>
      <c r="M262" s="109">
        <v>392916</v>
      </c>
      <c r="N262" s="109">
        <v>353935</v>
      </c>
      <c r="O262" s="109">
        <v>300874</v>
      </c>
      <c r="P262" s="109">
        <v>3539839</v>
      </c>
    </row>
    <row r="263" spans="1:16" ht="13" thickBot="1" x14ac:dyDescent="0.3">
      <c r="A263" s="107"/>
      <c r="B263" s="108" t="s">
        <v>139</v>
      </c>
      <c r="C263" s="107"/>
      <c r="D263" s="107">
        <v>0</v>
      </c>
      <c r="E263" s="107">
        <v>188</v>
      </c>
      <c r="F263" s="107">
        <v>222</v>
      </c>
      <c r="G263" s="107">
        <v>0</v>
      </c>
      <c r="H263" s="107">
        <v>303</v>
      </c>
      <c r="I263" s="107">
        <v>305</v>
      </c>
      <c r="J263" s="107">
        <v>223</v>
      </c>
      <c r="K263" s="107">
        <v>220</v>
      </c>
      <c r="L263" s="107">
        <v>308</v>
      </c>
      <c r="M263" s="109">
        <v>5024</v>
      </c>
      <c r="N263" s="107">
        <v>658</v>
      </c>
      <c r="O263" s="107">
        <v>837</v>
      </c>
      <c r="P263" s="109">
        <v>8288</v>
      </c>
    </row>
    <row r="264" spans="1:16" ht="13" thickBot="1" x14ac:dyDescent="0.3">
      <c r="A264" s="107"/>
      <c r="B264" s="108" t="s">
        <v>140</v>
      </c>
      <c r="C264" s="107"/>
      <c r="D264" s="107">
        <v>230</v>
      </c>
      <c r="E264" s="107">
        <v>690</v>
      </c>
      <c r="F264" s="107">
        <v>460</v>
      </c>
      <c r="G264" s="107">
        <v>920</v>
      </c>
      <c r="H264" s="107">
        <v>115</v>
      </c>
      <c r="I264" s="107">
        <v>575</v>
      </c>
      <c r="J264" s="107">
        <v>460</v>
      </c>
      <c r="K264" s="107">
        <v>0</v>
      </c>
      <c r="L264" s="107">
        <v>460</v>
      </c>
      <c r="M264" s="109">
        <v>1036</v>
      </c>
      <c r="N264" s="107">
        <v>460</v>
      </c>
      <c r="O264" s="107">
        <v>230</v>
      </c>
      <c r="P264" s="109">
        <v>5636</v>
      </c>
    </row>
    <row r="265" spans="1:16" ht="13" thickBot="1" x14ac:dyDescent="0.3">
      <c r="A265" s="107"/>
      <c r="B265" s="108" t="s">
        <v>141</v>
      </c>
      <c r="C265" s="107"/>
      <c r="D265" s="109">
        <v>11868</v>
      </c>
      <c r="E265" s="109">
        <v>20511</v>
      </c>
      <c r="F265" s="109">
        <v>29086</v>
      </c>
      <c r="G265" s="109">
        <v>7089</v>
      </c>
      <c r="H265" s="109">
        <v>27204</v>
      </c>
      <c r="I265" s="109">
        <v>49241</v>
      </c>
      <c r="J265" s="109">
        <v>58938</v>
      </c>
      <c r="K265" s="109">
        <v>39521</v>
      </c>
      <c r="L265" s="109">
        <v>45997</v>
      </c>
      <c r="M265" s="109">
        <v>12409</v>
      </c>
      <c r="N265" s="109">
        <v>14055</v>
      </c>
      <c r="O265" s="109">
        <v>25209</v>
      </c>
      <c r="P265" s="109">
        <v>341128</v>
      </c>
    </row>
    <row r="266" spans="1:16" ht="13" thickBot="1" x14ac:dyDescent="0.3">
      <c r="A266" s="107"/>
      <c r="B266" s="108" t="s">
        <v>143</v>
      </c>
      <c r="C266" s="107"/>
      <c r="D266" s="109">
        <v>15010</v>
      </c>
      <c r="E266" s="109">
        <v>96769</v>
      </c>
      <c r="F266" s="109">
        <v>67328</v>
      </c>
      <c r="G266" s="109">
        <v>69804</v>
      </c>
      <c r="H266" s="109">
        <v>47256</v>
      </c>
      <c r="I266" s="109">
        <v>94103</v>
      </c>
      <c r="J266" s="109">
        <v>91302</v>
      </c>
      <c r="K266" s="109">
        <v>80178</v>
      </c>
      <c r="L266" s="109">
        <v>41588</v>
      </c>
      <c r="M266" s="109">
        <v>37622</v>
      </c>
      <c r="N266" s="109">
        <v>49993</v>
      </c>
      <c r="O266" s="109">
        <v>20676</v>
      </c>
      <c r="P266" s="109">
        <v>711629</v>
      </c>
    </row>
    <row r="267" spans="1:16" ht="13" thickBot="1" x14ac:dyDescent="0.3">
      <c r="A267" s="107"/>
      <c r="B267" s="108" t="s">
        <v>162</v>
      </c>
      <c r="C267" s="107"/>
      <c r="D267" s="107">
        <v>0</v>
      </c>
      <c r="E267" s="107">
        <v>0</v>
      </c>
      <c r="F267" s="107">
        <v>346</v>
      </c>
      <c r="G267" s="107">
        <v>0</v>
      </c>
      <c r="H267" s="107">
        <v>0</v>
      </c>
      <c r="I267" s="107">
        <v>230</v>
      </c>
      <c r="J267" s="107">
        <v>0</v>
      </c>
      <c r="K267" s="107">
        <v>461</v>
      </c>
      <c r="L267" s="107">
        <v>0</v>
      </c>
      <c r="M267" s="107">
        <v>0</v>
      </c>
      <c r="N267" s="107">
        <v>0</v>
      </c>
      <c r="O267" s="107">
        <v>0</v>
      </c>
      <c r="P267" s="109">
        <v>1037</v>
      </c>
    </row>
    <row r="268" spans="1:16" ht="13" thickBot="1" x14ac:dyDescent="0.3">
      <c r="A268" s="107"/>
      <c r="B268" s="108" t="s">
        <v>163</v>
      </c>
      <c r="C268" s="107"/>
      <c r="D268" s="107">
        <v>0</v>
      </c>
      <c r="E268" s="107">
        <v>0</v>
      </c>
      <c r="F268" s="107">
        <v>0</v>
      </c>
      <c r="G268" s="107">
        <v>140</v>
      </c>
      <c r="H268" s="107">
        <v>0</v>
      </c>
      <c r="I268" s="107">
        <v>0</v>
      </c>
      <c r="J268" s="107">
        <v>0</v>
      </c>
      <c r="K268" s="107">
        <v>0</v>
      </c>
      <c r="L268" s="107">
        <v>0</v>
      </c>
      <c r="M268" s="107">
        <v>0</v>
      </c>
      <c r="N268" s="107">
        <v>0</v>
      </c>
      <c r="O268" s="107">
        <v>0</v>
      </c>
      <c r="P268" s="107">
        <v>140</v>
      </c>
    </row>
    <row r="269" spans="1:16" ht="13" thickBot="1" x14ac:dyDescent="0.3">
      <c r="A269" s="104" t="s">
        <v>226</v>
      </c>
      <c r="B269" s="105"/>
      <c r="C269" s="106">
        <v>85276</v>
      </c>
      <c r="D269" s="104">
        <v>0</v>
      </c>
      <c r="E269" s="104">
        <v>0</v>
      </c>
      <c r="F269" s="104">
        <v>0</v>
      </c>
      <c r="G269" s="104">
        <v>0</v>
      </c>
      <c r="H269" s="104">
        <v>0</v>
      </c>
      <c r="I269" s="104">
        <v>0</v>
      </c>
      <c r="J269" s="104">
        <v>0</v>
      </c>
      <c r="K269" s="104">
        <v>0</v>
      </c>
      <c r="L269" s="104">
        <v>0</v>
      </c>
      <c r="M269" s="104">
        <v>0</v>
      </c>
      <c r="N269" s="104">
        <v>0</v>
      </c>
      <c r="O269" s="104">
        <v>0</v>
      </c>
      <c r="P269" s="104">
        <v>0</v>
      </c>
    </row>
    <row r="270" spans="1:16" ht="13" thickBot="1" x14ac:dyDescent="0.3">
      <c r="A270" s="104" t="s">
        <v>227</v>
      </c>
      <c r="B270" s="105"/>
      <c r="C270" s="106">
        <v>11490000</v>
      </c>
      <c r="D270" s="106">
        <v>493348</v>
      </c>
      <c r="E270" s="106">
        <v>476877</v>
      </c>
      <c r="F270" s="106">
        <v>727299</v>
      </c>
      <c r="G270" s="106">
        <v>378258</v>
      </c>
      <c r="H270" s="106">
        <v>175617</v>
      </c>
      <c r="I270" s="106">
        <v>200659</v>
      </c>
      <c r="J270" s="106">
        <v>173033</v>
      </c>
      <c r="K270" s="106">
        <v>543699</v>
      </c>
      <c r="L270" s="106">
        <v>403027</v>
      </c>
      <c r="M270" s="106">
        <v>255415</v>
      </c>
      <c r="N270" s="106">
        <v>672028</v>
      </c>
      <c r="O270" s="106">
        <v>682103</v>
      </c>
      <c r="P270" s="106">
        <v>5181363</v>
      </c>
    </row>
    <row r="271" spans="1:16" ht="13" thickBot="1" x14ac:dyDescent="0.3">
      <c r="A271" s="107"/>
      <c r="B271" s="108" t="s">
        <v>240</v>
      </c>
      <c r="C271" s="109">
        <v>80000</v>
      </c>
      <c r="D271" s="107">
        <v>0</v>
      </c>
      <c r="E271" s="107">
        <v>0</v>
      </c>
      <c r="F271" s="107">
        <v>0</v>
      </c>
      <c r="G271" s="107">
        <v>0</v>
      </c>
      <c r="H271" s="107">
        <v>0</v>
      </c>
      <c r="I271" s="107">
        <v>0</v>
      </c>
      <c r="J271" s="107">
        <v>0</v>
      </c>
      <c r="K271" s="107">
        <v>0</v>
      </c>
      <c r="L271" s="107">
        <v>0</v>
      </c>
      <c r="M271" s="107">
        <v>0</v>
      </c>
      <c r="N271" s="107">
        <v>0</v>
      </c>
      <c r="O271" s="107">
        <v>0</v>
      </c>
      <c r="P271" s="107">
        <v>0</v>
      </c>
    </row>
    <row r="272" spans="1:16" ht="13" thickBot="1" x14ac:dyDescent="0.3">
      <c r="A272" s="107"/>
      <c r="B272" s="108" t="s">
        <v>229</v>
      </c>
      <c r="C272" s="109">
        <v>500000</v>
      </c>
      <c r="D272" s="107">
        <v>0</v>
      </c>
      <c r="E272" s="107">
        <v>0</v>
      </c>
      <c r="F272" s="107">
        <v>0</v>
      </c>
      <c r="G272" s="107">
        <v>0</v>
      </c>
      <c r="H272" s="107">
        <v>0</v>
      </c>
      <c r="I272" s="107">
        <v>0</v>
      </c>
      <c r="J272" s="107">
        <v>0</v>
      </c>
      <c r="K272" s="107">
        <v>0</v>
      </c>
      <c r="L272" s="107">
        <v>0</v>
      </c>
      <c r="M272" s="107">
        <v>0</v>
      </c>
      <c r="N272" s="107">
        <v>0</v>
      </c>
      <c r="O272" s="107">
        <v>0</v>
      </c>
      <c r="P272" s="107">
        <v>0</v>
      </c>
    </row>
    <row r="273" spans="1:16" ht="13" thickBot="1" x14ac:dyDescent="0.3">
      <c r="A273" s="107"/>
      <c r="B273" s="108" t="s">
        <v>158</v>
      </c>
      <c r="C273" s="109">
        <v>70000</v>
      </c>
      <c r="D273" s="107">
        <v>0</v>
      </c>
      <c r="E273" s="107">
        <v>0</v>
      </c>
      <c r="F273" s="107">
        <v>0</v>
      </c>
      <c r="G273" s="107">
        <v>0</v>
      </c>
      <c r="H273" s="107">
        <v>0</v>
      </c>
      <c r="I273" s="107">
        <v>0</v>
      </c>
      <c r="J273" s="107">
        <v>0</v>
      </c>
      <c r="K273" s="107">
        <v>0</v>
      </c>
      <c r="L273" s="107">
        <v>0</v>
      </c>
      <c r="M273" s="107">
        <v>0</v>
      </c>
      <c r="N273" s="107">
        <v>0</v>
      </c>
      <c r="O273" s="107">
        <v>0</v>
      </c>
      <c r="P273" s="107">
        <v>0</v>
      </c>
    </row>
    <row r="274" spans="1:16" ht="13" thickBot="1" x14ac:dyDescent="0.3">
      <c r="A274" s="107"/>
      <c r="B274" s="108" t="s">
        <v>190</v>
      </c>
      <c r="C274" s="109">
        <v>300000</v>
      </c>
      <c r="D274" s="107">
        <v>0</v>
      </c>
      <c r="E274" s="107">
        <v>0</v>
      </c>
      <c r="F274" s="107">
        <v>0</v>
      </c>
      <c r="G274" s="107">
        <v>0</v>
      </c>
      <c r="H274" s="107">
        <v>0</v>
      </c>
      <c r="I274" s="107">
        <v>0</v>
      </c>
      <c r="J274" s="107">
        <v>0</v>
      </c>
      <c r="K274" s="107">
        <v>0</v>
      </c>
      <c r="L274" s="107">
        <v>0</v>
      </c>
      <c r="M274" s="107">
        <v>0</v>
      </c>
      <c r="N274" s="107">
        <v>0</v>
      </c>
      <c r="O274" s="107">
        <v>0</v>
      </c>
      <c r="P274" s="107">
        <v>0</v>
      </c>
    </row>
    <row r="275" spans="1:16" ht="13" thickBot="1" x14ac:dyDescent="0.3">
      <c r="A275" s="107"/>
      <c r="B275" s="108" t="s">
        <v>242</v>
      </c>
      <c r="C275" s="109">
        <v>27000</v>
      </c>
      <c r="D275" s="107">
        <v>0</v>
      </c>
      <c r="E275" s="107">
        <v>0</v>
      </c>
      <c r="F275" s="107">
        <v>0</v>
      </c>
      <c r="G275" s="107">
        <v>0</v>
      </c>
      <c r="H275" s="107">
        <v>0</v>
      </c>
      <c r="I275" s="107">
        <v>0</v>
      </c>
      <c r="J275" s="107">
        <v>0</v>
      </c>
      <c r="K275" s="107">
        <v>0</v>
      </c>
      <c r="L275" s="107">
        <v>0</v>
      </c>
      <c r="M275" s="107">
        <v>0</v>
      </c>
      <c r="N275" s="107">
        <v>0</v>
      </c>
      <c r="O275" s="107">
        <v>0</v>
      </c>
      <c r="P275" s="107">
        <v>0</v>
      </c>
    </row>
    <row r="276" spans="1:16" ht="13" thickBot="1" x14ac:dyDescent="0.3">
      <c r="A276" s="107"/>
      <c r="B276" s="108" t="s">
        <v>243</v>
      </c>
      <c r="C276" s="109">
        <v>6883000</v>
      </c>
      <c r="D276" s="109">
        <v>135548</v>
      </c>
      <c r="E276" s="109">
        <v>107994</v>
      </c>
      <c r="F276" s="109">
        <v>160121</v>
      </c>
      <c r="G276" s="109">
        <v>53275</v>
      </c>
      <c r="H276" s="107">
        <v>0</v>
      </c>
      <c r="I276" s="107">
        <v>0</v>
      </c>
      <c r="J276" s="109">
        <v>17830</v>
      </c>
      <c r="K276" s="109">
        <v>162594</v>
      </c>
      <c r="L276" s="109">
        <v>145468</v>
      </c>
      <c r="M276" s="109">
        <v>145360</v>
      </c>
      <c r="N276" s="109">
        <v>386491</v>
      </c>
      <c r="O276" s="109">
        <v>310211</v>
      </c>
      <c r="P276" s="109">
        <v>1624892</v>
      </c>
    </row>
    <row r="277" spans="1:16" ht="13" thickBot="1" x14ac:dyDescent="0.3">
      <c r="A277" s="107"/>
      <c r="B277" s="108" t="s">
        <v>164</v>
      </c>
      <c r="C277" s="109">
        <v>3630000</v>
      </c>
      <c r="D277" s="109">
        <v>357800</v>
      </c>
      <c r="E277" s="109">
        <v>368883</v>
      </c>
      <c r="F277" s="109">
        <v>567178</v>
      </c>
      <c r="G277" s="109">
        <v>324983</v>
      </c>
      <c r="H277" s="109">
        <v>175617</v>
      </c>
      <c r="I277" s="109">
        <v>200659</v>
      </c>
      <c r="J277" s="109">
        <v>155203</v>
      </c>
      <c r="K277" s="109">
        <v>381105</v>
      </c>
      <c r="L277" s="109">
        <v>257559</v>
      </c>
      <c r="M277" s="109">
        <v>110055</v>
      </c>
      <c r="N277" s="109">
        <v>285537</v>
      </c>
      <c r="O277" s="109">
        <v>371892</v>
      </c>
      <c r="P277" s="109">
        <v>3556471</v>
      </c>
    </row>
    <row r="278" spans="1:16" ht="13" thickBot="1" x14ac:dyDescent="0.3">
      <c r="A278" s="98" t="s">
        <v>58</v>
      </c>
      <c r="B278" s="99"/>
      <c r="C278" s="100">
        <v>135585788</v>
      </c>
      <c r="D278" s="100">
        <v>4467434</v>
      </c>
      <c r="E278" s="100">
        <v>3959819</v>
      </c>
      <c r="F278" s="100">
        <v>5271925</v>
      </c>
      <c r="G278" s="100">
        <v>5659517</v>
      </c>
      <c r="H278" s="100">
        <v>5285389</v>
      </c>
      <c r="I278" s="100">
        <v>7856967</v>
      </c>
      <c r="J278" s="100">
        <v>7291784</v>
      </c>
      <c r="K278" s="100">
        <v>7952246</v>
      </c>
      <c r="L278" s="100">
        <v>8202468</v>
      </c>
      <c r="M278" s="100">
        <v>7943747</v>
      </c>
      <c r="N278" s="100">
        <v>10696759</v>
      </c>
      <c r="O278" s="100">
        <v>6630192</v>
      </c>
      <c r="P278" s="100">
        <v>81218247</v>
      </c>
    </row>
    <row r="279" spans="1:16" ht="13" thickBot="1" x14ac:dyDescent="0.3">
      <c r="A279" s="115" t="s">
        <v>254</v>
      </c>
      <c r="B279" s="116"/>
      <c r="C279" s="110">
        <v>157450569</v>
      </c>
      <c r="D279" s="110">
        <v>5309605</v>
      </c>
      <c r="E279" s="110">
        <v>4920089</v>
      </c>
      <c r="F279" s="110">
        <v>6500979</v>
      </c>
      <c r="G279" s="110">
        <v>6601403</v>
      </c>
      <c r="H279" s="110">
        <v>6534753</v>
      </c>
      <c r="I279" s="110">
        <v>9173056</v>
      </c>
      <c r="J279" s="110">
        <v>8362557</v>
      </c>
      <c r="K279" s="110">
        <v>8978559</v>
      </c>
      <c r="L279" s="110">
        <v>9258211</v>
      </c>
      <c r="M279" s="110">
        <v>8789992</v>
      </c>
      <c r="N279" s="110">
        <v>11933241</v>
      </c>
      <c r="O279" s="110">
        <v>7593895</v>
      </c>
      <c r="P279" s="110">
        <v>93956340</v>
      </c>
    </row>
  </sheetData>
  <mergeCells count="17">
    <mergeCell ref="M5:M6"/>
    <mergeCell ref="N5:N6"/>
    <mergeCell ref="A2:O3"/>
    <mergeCell ref="A5:A6"/>
    <mergeCell ref="B5:B6"/>
    <mergeCell ref="C5:C6"/>
    <mergeCell ref="D5:D6"/>
    <mergeCell ref="E5:E6"/>
    <mergeCell ref="F5:F6"/>
    <mergeCell ref="G5:G6"/>
    <mergeCell ref="H5:H6"/>
    <mergeCell ref="O5:O6"/>
    <mergeCell ref="A279:B279"/>
    <mergeCell ref="I5:I6"/>
    <mergeCell ref="J5:J6"/>
    <mergeCell ref="K5:K6"/>
    <mergeCell ref="L5:L6"/>
  </mergeCells>
  <pageMargins left="0.7" right="0.7" top="0.75" bottom="0.75" header="0.3" footer="0.3"/>
  <pageSetup scale="4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93F00-4830-4DD2-9156-AD5BE99CC696}">
  <dimension ref="A1:Q178"/>
  <sheetViews>
    <sheetView zoomScaleNormal="100" zoomScaleSheetLayoutView="100" workbookViewId="0">
      <selection activeCell="A10" sqref="A10"/>
    </sheetView>
  </sheetViews>
  <sheetFormatPr defaultRowHeight="12.5" x14ac:dyDescent="0.25"/>
  <cols>
    <col min="1" max="1" width="22" customWidth="1"/>
    <col min="2" max="2" width="8.453125" customWidth="1"/>
    <col min="3" max="3" width="10.54296875" customWidth="1"/>
    <col min="4" max="4" width="14.1796875" customWidth="1"/>
    <col min="5" max="5" width="11.26953125" customWidth="1"/>
    <col min="6" max="6" width="11.81640625" customWidth="1"/>
    <col min="7" max="10" width="10.54296875" customWidth="1"/>
    <col min="11" max="11" width="9.1796875" customWidth="1"/>
    <col min="12" max="13" width="9.453125" customWidth="1"/>
    <col min="14" max="14" width="10.81640625" customWidth="1"/>
    <col min="15" max="15" width="8.984375E-2" customWidth="1"/>
    <col min="16" max="16" width="1.54296875" hidden="1" customWidth="1"/>
    <col min="17" max="17" width="8.7265625" hidden="1" customWidth="1"/>
  </cols>
  <sheetData>
    <row r="1" spans="1:17" ht="40.5" customHeight="1" x14ac:dyDescent="0.4">
      <c r="A1" s="125" t="s">
        <v>129</v>
      </c>
      <c r="B1" s="125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</row>
    <row r="2" spans="1:17" x14ac:dyDescent="0.25">
      <c r="A2" t="s">
        <v>130</v>
      </c>
      <c r="B2" s="83" t="s">
        <v>131</v>
      </c>
      <c r="C2" s="89" t="s">
        <v>182</v>
      </c>
      <c r="D2" s="89" t="s">
        <v>193</v>
      </c>
      <c r="E2" s="89" t="s">
        <v>194</v>
      </c>
      <c r="F2" s="89" t="s">
        <v>195</v>
      </c>
      <c r="G2" s="89" t="s">
        <v>196</v>
      </c>
      <c r="H2" s="111" t="s">
        <v>255</v>
      </c>
      <c r="I2" s="111" t="s">
        <v>256</v>
      </c>
      <c r="J2" s="111" t="s">
        <v>262</v>
      </c>
      <c r="K2" s="111" t="s">
        <v>268</v>
      </c>
      <c r="L2" s="111" t="s">
        <v>269</v>
      </c>
      <c r="M2" s="111" t="s">
        <v>271</v>
      </c>
      <c r="N2" s="111" t="s">
        <v>270</v>
      </c>
    </row>
    <row r="3" spans="1:17" ht="14" x14ac:dyDescent="0.3">
      <c r="A3" s="80" t="s">
        <v>132</v>
      </c>
      <c r="B3" s="81"/>
    </row>
    <row r="4" spans="1:17" ht="14" x14ac:dyDescent="0.3">
      <c r="A4" s="84" t="s">
        <v>177</v>
      </c>
      <c r="B4" s="94">
        <v>16679</v>
      </c>
      <c r="C4" s="91">
        <v>0</v>
      </c>
      <c r="D4" s="91">
        <v>36900</v>
      </c>
      <c r="E4" s="91">
        <v>0</v>
      </c>
      <c r="F4" s="91">
        <v>0</v>
      </c>
      <c r="G4" s="91">
        <v>0</v>
      </c>
      <c r="H4" s="91">
        <v>52396</v>
      </c>
      <c r="I4" s="91">
        <v>0</v>
      </c>
      <c r="J4" s="91">
        <v>37440</v>
      </c>
      <c r="K4" s="91">
        <v>0</v>
      </c>
      <c r="L4" s="91">
        <v>118008</v>
      </c>
      <c r="M4" s="91">
        <v>0</v>
      </c>
      <c r="N4" s="91">
        <f>SUM(A4:M4)</f>
        <v>261423</v>
      </c>
    </row>
    <row r="5" spans="1:17" x14ac:dyDescent="0.25">
      <c r="A5" s="87" t="s">
        <v>133</v>
      </c>
      <c r="B5" s="91">
        <v>773</v>
      </c>
      <c r="C5" s="91">
        <v>1181</v>
      </c>
      <c r="D5" s="91">
        <v>1258</v>
      </c>
      <c r="E5" s="91">
        <v>821</v>
      </c>
      <c r="F5" s="91">
        <v>1844</v>
      </c>
      <c r="G5" s="91">
        <v>821</v>
      </c>
      <c r="H5" s="91">
        <v>1966</v>
      </c>
      <c r="I5" s="91">
        <v>821</v>
      </c>
      <c r="J5" s="91">
        <v>2052</v>
      </c>
      <c r="K5" s="91">
        <v>360</v>
      </c>
      <c r="L5" s="91">
        <v>360</v>
      </c>
      <c r="M5" s="91">
        <v>821</v>
      </c>
      <c r="N5" s="91">
        <f t="shared" ref="N5:N23" si="0">SUM(A5:M5)</f>
        <v>13078</v>
      </c>
    </row>
    <row r="6" spans="1:17" x14ac:dyDescent="0.25">
      <c r="A6" s="87" t="s">
        <v>189</v>
      </c>
      <c r="B6" s="91">
        <v>0</v>
      </c>
      <c r="C6" s="91">
        <v>0</v>
      </c>
      <c r="D6" s="91">
        <v>57204</v>
      </c>
      <c r="E6" s="91">
        <v>0</v>
      </c>
      <c r="F6" s="91">
        <v>20000</v>
      </c>
      <c r="G6" s="91">
        <v>38136</v>
      </c>
      <c r="H6" s="91">
        <v>0</v>
      </c>
      <c r="I6" s="91">
        <v>0</v>
      </c>
      <c r="J6" s="91">
        <v>698</v>
      </c>
      <c r="K6" s="91">
        <v>0</v>
      </c>
      <c r="L6" s="91">
        <v>48340</v>
      </c>
      <c r="M6" s="91">
        <v>38136</v>
      </c>
      <c r="N6" s="91">
        <f t="shared" si="0"/>
        <v>202514</v>
      </c>
    </row>
    <row r="7" spans="1:17" x14ac:dyDescent="0.25">
      <c r="A7" s="82" t="s">
        <v>134</v>
      </c>
      <c r="B7" s="91">
        <v>72254</v>
      </c>
      <c r="C7" s="91">
        <v>44942</v>
      </c>
      <c r="D7" s="91">
        <v>62842</v>
      </c>
      <c r="E7" s="91">
        <v>82212</v>
      </c>
      <c r="F7" s="91">
        <v>39181</v>
      </c>
      <c r="G7" s="91">
        <v>172693</v>
      </c>
      <c r="H7" s="91">
        <v>126093</v>
      </c>
      <c r="I7" s="91">
        <v>100956</v>
      </c>
      <c r="J7" s="91">
        <v>83753</v>
      </c>
      <c r="K7" s="91">
        <v>150888</v>
      </c>
      <c r="L7" s="91">
        <v>110129</v>
      </c>
      <c r="M7" s="91">
        <v>84355</v>
      </c>
      <c r="N7" s="91">
        <f t="shared" si="0"/>
        <v>1130298</v>
      </c>
    </row>
    <row r="8" spans="1:17" x14ac:dyDescent="0.25">
      <c r="A8" s="82" t="s">
        <v>135</v>
      </c>
      <c r="B8" s="91">
        <v>19351</v>
      </c>
      <c r="C8" s="91">
        <v>0</v>
      </c>
      <c r="D8" s="91">
        <v>0</v>
      </c>
      <c r="E8" s="91">
        <v>0</v>
      </c>
      <c r="F8" s="91">
        <v>18988</v>
      </c>
      <c r="G8" s="91">
        <v>0</v>
      </c>
      <c r="H8" s="91">
        <v>0</v>
      </c>
      <c r="I8" s="91">
        <v>9057</v>
      </c>
      <c r="J8" s="91">
        <v>19674</v>
      </c>
      <c r="K8" s="91">
        <v>8573</v>
      </c>
      <c r="L8" s="91">
        <v>11337</v>
      </c>
      <c r="M8" s="91">
        <v>8358</v>
      </c>
      <c r="N8" s="91">
        <f t="shared" si="0"/>
        <v>95338</v>
      </c>
    </row>
    <row r="9" spans="1:17" x14ac:dyDescent="0.25">
      <c r="A9" s="82" t="s">
        <v>136</v>
      </c>
      <c r="B9" s="91">
        <v>0</v>
      </c>
      <c r="C9" s="91">
        <v>0</v>
      </c>
      <c r="D9" s="91">
        <v>315</v>
      </c>
      <c r="E9" s="91">
        <v>0</v>
      </c>
      <c r="F9" s="91">
        <v>300</v>
      </c>
      <c r="G9" s="91">
        <v>0</v>
      </c>
      <c r="H9" s="91">
        <v>0</v>
      </c>
      <c r="I9" s="91">
        <v>630</v>
      </c>
      <c r="J9" s="91">
        <v>0</v>
      </c>
      <c r="K9" s="91">
        <v>0</v>
      </c>
      <c r="L9" s="91">
        <v>0</v>
      </c>
      <c r="M9" s="91">
        <v>630</v>
      </c>
      <c r="N9" s="91">
        <f t="shared" si="0"/>
        <v>1875</v>
      </c>
    </row>
    <row r="10" spans="1:17" x14ac:dyDescent="0.25">
      <c r="A10" s="82" t="s">
        <v>190</v>
      </c>
      <c r="B10" s="91">
        <v>0</v>
      </c>
      <c r="C10" s="91">
        <v>0</v>
      </c>
      <c r="D10" s="91">
        <v>5760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/>
      <c r="M10" s="91">
        <v>5760</v>
      </c>
      <c r="N10" s="91">
        <f t="shared" si="0"/>
        <v>11520</v>
      </c>
    </row>
    <row r="11" spans="1:17" x14ac:dyDescent="0.25">
      <c r="A11" s="82" t="s">
        <v>137</v>
      </c>
      <c r="B11" s="91">
        <v>35400</v>
      </c>
      <c r="C11" s="91">
        <v>0</v>
      </c>
      <c r="D11" s="91">
        <v>22100</v>
      </c>
      <c r="E11" s="91">
        <v>11400</v>
      </c>
      <c r="F11" s="91">
        <v>14485</v>
      </c>
      <c r="G11" s="91">
        <v>37560</v>
      </c>
      <c r="H11" s="91">
        <v>18400</v>
      </c>
      <c r="I11" s="91">
        <v>25450</v>
      </c>
      <c r="J11" s="91">
        <v>19700</v>
      </c>
      <c r="K11" s="91">
        <v>18200</v>
      </c>
      <c r="L11" s="91">
        <v>37280</v>
      </c>
      <c r="M11" s="91">
        <v>19450</v>
      </c>
      <c r="N11" s="91">
        <f t="shared" si="0"/>
        <v>259425</v>
      </c>
    </row>
    <row r="12" spans="1:17" x14ac:dyDescent="0.25">
      <c r="A12" s="82" t="s">
        <v>138</v>
      </c>
      <c r="B12" s="91">
        <v>724901</v>
      </c>
      <c r="C12" s="91">
        <v>942157</v>
      </c>
      <c r="D12" s="91">
        <v>3471936</v>
      </c>
      <c r="E12" s="91">
        <v>3410955</v>
      </c>
      <c r="F12" s="91">
        <v>2526252</v>
      </c>
      <c r="G12" s="91">
        <v>3184994</v>
      </c>
      <c r="H12" s="91">
        <v>2550559</v>
      </c>
      <c r="I12" s="91">
        <v>4085791</v>
      </c>
      <c r="J12" s="91">
        <v>4015615</v>
      </c>
      <c r="K12" s="91">
        <v>2454190</v>
      </c>
      <c r="L12" s="91">
        <v>2630554</v>
      </c>
      <c r="M12" s="91">
        <v>3551868</v>
      </c>
      <c r="N12" s="91">
        <f t="shared" si="0"/>
        <v>33549772</v>
      </c>
    </row>
    <row r="13" spans="1:17" x14ac:dyDescent="0.25">
      <c r="A13" s="82" t="s">
        <v>139</v>
      </c>
      <c r="B13" s="91">
        <v>0</v>
      </c>
      <c r="C13" s="91">
        <v>0</v>
      </c>
      <c r="D13" s="91">
        <v>700</v>
      </c>
      <c r="E13" s="91">
        <v>1450</v>
      </c>
      <c r="F13" s="91">
        <v>3126</v>
      </c>
      <c r="G13" s="91">
        <v>575</v>
      </c>
      <c r="H13" s="91">
        <v>0</v>
      </c>
      <c r="I13" s="91">
        <v>1690</v>
      </c>
      <c r="J13" s="91">
        <v>0</v>
      </c>
      <c r="K13" s="91">
        <v>0</v>
      </c>
      <c r="L13" s="91">
        <v>779</v>
      </c>
      <c r="M13" s="91">
        <v>1900</v>
      </c>
      <c r="N13" s="91">
        <f t="shared" si="0"/>
        <v>10220</v>
      </c>
    </row>
    <row r="14" spans="1:17" x14ac:dyDescent="0.25">
      <c r="A14" s="82" t="s">
        <v>140</v>
      </c>
      <c r="B14" s="91">
        <v>1230</v>
      </c>
      <c r="C14" s="91">
        <v>2880</v>
      </c>
      <c r="D14" s="91">
        <v>720</v>
      </c>
      <c r="E14" s="91">
        <v>3750</v>
      </c>
      <c r="F14" s="91">
        <v>320</v>
      </c>
      <c r="G14" s="91">
        <v>2160</v>
      </c>
      <c r="H14" s="91">
        <v>2670</v>
      </c>
      <c r="I14" s="91">
        <v>560</v>
      </c>
      <c r="J14" s="91">
        <v>1950</v>
      </c>
      <c r="K14" s="91">
        <v>1080</v>
      </c>
      <c r="L14" s="91">
        <v>2160</v>
      </c>
      <c r="M14" s="91">
        <v>1080</v>
      </c>
      <c r="N14" s="91">
        <f t="shared" si="0"/>
        <v>20560</v>
      </c>
    </row>
    <row r="15" spans="1:17" x14ac:dyDescent="0.25">
      <c r="A15" s="82" t="s">
        <v>141</v>
      </c>
      <c r="B15" s="91">
        <v>0</v>
      </c>
      <c r="C15" s="91">
        <v>0</v>
      </c>
      <c r="D15" s="91">
        <v>22723</v>
      </c>
      <c r="E15" s="91">
        <v>0</v>
      </c>
      <c r="F15" s="91">
        <v>0</v>
      </c>
      <c r="G15" s="91">
        <v>34935</v>
      </c>
      <c r="H15" s="91">
        <v>17825</v>
      </c>
      <c r="I15" s="91">
        <v>17825</v>
      </c>
      <c r="J15" s="91">
        <v>0</v>
      </c>
      <c r="K15" s="91">
        <v>17375</v>
      </c>
      <c r="L15" s="91">
        <v>2100</v>
      </c>
      <c r="M15" s="91">
        <v>0</v>
      </c>
      <c r="N15" s="91">
        <f t="shared" si="0"/>
        <v>112783</v>
      </c>
    </row>
    <row r="16" spans="1:17" x14ac:dyDescent="0.25">
      <c r="A16" s="82" t="s">
        <v>142</v>
      </c>
      <c r="B16" s="91">
        <v>0</v>
      </c>
      <c r="C16" s="91">
        <v>7271</v>
      </c>
      <c r="D16" s="91">
        <v>47541</v>
      </c>
      <c r="E16" s="91">
        <v>76573</v>
      </c>
      <c r="F16" s="91">
        <v>201990</v>
      </c>
      <c r="G16" s="91">
        <v>292826</v>
      </c>
      <c r="H16" s="91">
        <v>228740</v>
      </c>
      <c r="I16" s="91">
        <v>85865</v>
      </c>
      <c r="J16" s="91">
        <v>76529</v>
      </c>
      <c r="K16" s="91">
        <v>28189</v>
      </c>
      <c r="L16" s="91">
        <v>147881</v>
      </c>
      <c r="M16" s="91">
        <v>260432</v>
      </c>
      <c r="N16" s="91">
        <f t="shared" si="0"/>
        <v>1453837</v>
      </c>
    </row>
    <row r="17" spans="1:14" x14ac:dyDescent="0.25">
      <c r="A17" s="82" t="s">
        <v>155</v>
      </c>
      <c r="B17" s="91">
        <v>0</v>
      </c>
      <c r="C17" s="91">
        <v>0</v>
      </c>
      <c r="D17" s="91">
        <v>1544</v>
      </c>
      <c r="E17" s="91">
        <v>871</v>
      </c>
      <c r="F17" s="91">
        <v>871</v>
      </c>
      <c r="G17" s="91">
        <v>0</v>
      </c>
      <c r="H17" s="91">
        <v>0</v>
      </c>
      <c r="I17" s="91">
        <v>3765</v>
      </c>
      <c r="J17" s="91">
        <v>0</v>
      </c>
      <c r="K17" s="91">
        <v>0</v>
      </c>
      <c r="L17" s="91">
        <v>0</v>
      </c>
      <c r="M17" s="91">
        <v>0</v>
      </c>
      <c r="N17" s="91">
        <f t="shared" si="0"/>
        <v>7051</v>
      </c>
    </row>
    <row r="18" spans="1:14" x14ac:dyDescent="0.25">
      <c r="A18" s="82" t="s">
        <v>143</v>
      </c>
      <c r="B18" s="91">
        <v>4606</v>
      </c>
      <c r="C18" s="91">
        <v>502</v>
      </c>
      <c r="D18" s="91">
        <v>2337</v>
      </c>
      <c r="E18" s="91">
        <v>1875</v>
      </c>
      <c r="F18" s="91">
        <v>1751</v>
      </c>
      <c r="G18" s="91">
        <v>0</v>
      </c>
      <c r="H18" s="91">
        <v>1036</v>
      </c>
      <c r="I18" s="91">
        <v>0</v>
      </c>
      <c r="J18" s="91">
        <v>2175</v>
      </c>
      <c r="K18" s="91">
        <v>1278</v>
      </c>
      <c r="L18" s="91">
        <v>880</v>
      </c>
      <c r="M18" s="91">
        <v>4450</v>
      </c>
      <c r="N18" s="91">
        <f t="shared" si="0"/>
        <v>20890</v>
      </c>
    </row>
    <row r="19" spans="1:14" x14ac:dyDescent="0.25">
      <c r="A19" s="87" t="s">
        <v>179</v>
      </c>
      <c r="B19" s="91">
        <v>20</v>
      </c>
      <c r="C19" s="91">
        <v>0</v>
      </c>
      <c r="D19" s="91">
        <v>2647</v>
      </c>
      <c r="E19" s="91">
        <v>2000</v>
      </c>
      <c r="F19" s="91">
        <v>720</v>
      </c>
      <c r="G19" s="91">
        <v>1350</v>
      </c>
      <c r="H19" s="91">
        <v>0</v>
      </c>
      <c r="I19" s="91">
        <v>720</v>
      </c>
      <c r="J19" s="91">
        <v>1800</v>
      </c>
      <c r="K19" s="91">
        <v>0</v>
      </c>
      <c r="L19" s="91">
        <v>1573</v>
      </c>
      <c r="M19" s="91">
        <v>3210</v>
      </c>
      <c r="N19" s="91">
        <f t="shared" si="0"/>
        <v>14040</v>
      </c>
    </row>
    <row r="20" spans="1:14" x14ac:dyDescent="0.25">
      <c r="A20" s="82" t="s">
        <v>144</v>
      </c>
      <c r="B20" s="91">
        <v>0</v>
      </c>
      <c r="C20" s="91">
        <v>661</v>
      </c>
      <c r="D20" s="91">
        <v>0</v>
      </c>
      <c r="E20" s="91">
        <v>1935</v>
      </c>
      <c r="F20" s="91">
        <v>0</v>
      </c>
      <c r="G20" s="91">
        <v>616</v>
      </c>
      <c r="H20" s="91">
        <v>316</v>
      </c>
      <c r="I20" s="91">
        <v>676</v>
      </c>
      <c r="J20" s="91">
        <v>0</v>
      </c>
      <c r="K20" s="91">
        <v>616</v>
      </c>
      <c r="L20" s="91">
        <v>0</v>
      </c>
      <c r="M20" s="91">
        <v>302</v>
      </c>
      <c r="N20" s="91">
        <f t="shared" si="0"/>
        <v>5122</v>
      </c>
    </row>
    <row r="21" spans="1:14" x14ac:dyDescent="0.25">
      <c r="A21" s="82" t="s">
        <v>145</v>
      </c>
      <c r="B21" s="91">
        <v>3981</v>
      </c>
      <c r="C21" s="91">
        <v>0</v>
      </c>
      <c r="D21" s="91">
        <v>375</v>
      </c>
      <c r="E21" s="91">
        <v>988</v>
      </c>
      <c r="F21" s="91">
        <v>796</v>
      </c>
      <c r="G21" s="91">
        <v>920</v>
      </c>
      <c r="H21" s="91">
        <v>450</v>
      </c>
      <c r="I21" s="91">
        <v>0</v>
      </c>
      <c r="J21" s="91">
        <v>2012</v>
      </c>
      <c r="K21" s="91">
        <v>0</v>
      </c>
      <c r="L21" s="91">
        <v>1500</v>
      </c>
      <c r="M21" s="91">
        <v>37893</v>
      </c>
      <c r="N21" s="91">
        <f t="shared" si="0"/>
        <v>48915</v>
      </c>
    </row>
    <row r="22" spans="1:14" x14ac:dyDescent="0.25">
      <c r="A22" s="82" t="s">
        <v>146</v>
      </c>
      <c r="B22" s="91">
        <v>0</v>
      </c>
      <c r="C22" s="91">
        <v>880</v>
      </c>
      <c r="D22" s="91">
        <v>0</v>
      </c>
      <c r="E22" s="91">
        <v>10640</v>
      </c>
      <c r="F22" s="91">
        <v>928</v>
      </c>
      <c r="G22" s="91">
        <v>0</v>
      </c>
      <c r="H22" s="91">
        <v>0</v>
      </c>
      <c r="I22" s="91">
        <v>0</v>
      </c>
      <c r="J22" s="91">
        <v>2800</v>
      </c>
      <c r="K22" s="91">
        <v>720</v>
      </c>
      <c r="L22" s="91">
        <v>640</v>
      </c>
      <c r="M22" s="91">
        <v>0</v>
      </c>
      <c r="N22" s="91">
        <f t="shared" si="0"/>
        <v>16608</v>
      </c>
    </row>
    <row r="23" spans="1:14" x14ac:dyDescent="0.25">
      <c r="A23" s="82" t="s">
        <v>147</v>
      </c>
      <c r="B23" s="91">
        <v>71300</v>
      </c>
      <c r="C23" s="91">
        <v>0</v>
      </c>
      <c r="D23" s="91">
        <v>69725</v>
      </c>
      <c r="E23" s="91">
        <v>123350</v>
      </c>
      <c r="F23" s="91">
        <v>70560</v>
      </c>
      <c r="G23" s="91">
        <v>158575</v>
      </c>
      <c r="H23" s="91">
        <v>140975</v>
      </c>
      <c r="I23" s="91">
        <v>88250</v>
      </c>
      <c r="J23" s="91">
        <v>88221</v>
      </c>
      <c r="K23" s="91">
        <v>202974</v>
      </c>
      <c r="L23" s="91">
        <v>107745</v>
      </c>
      <c r="M23" s="91">
        <v>45560</v>
      </c>
      <c r="N23" s="91">
        <f t="shared" si="0"/>
        <v>1167235</v>
      </c>
    </row>
    <row r="24" spans="1:14" x14ac:dyDescent="0.25">
      <c r="A24" s="82"/>
    </row>
    <row r="25" spans="1:14" ht="14" x14ac:dyDescent="0.3">
      <c r="A25" s="80" t="s">
        <v>148</v>
      </c>
      <c r="B25" s="81"/>
    </row>
    <row r="26" spans="1:14" ht="14" x14ac:dyDescent="0.3">
      <c r="A26" s="86" t="s">
        <v>257</v>
      </c>
      <c r="B26" s="92">
        <v>0</v>
      </c>
      <c r="C26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4209</v>
      </c>
      <c r="J26" s="91">
        <v>0</v>
      </c>
      <c r="K26" s="91">
        <v>0</v>
      </c>
      <c r="L26" s="91">
        <v>0</v>
      </c>
      <c r="M26" s="91">
        <v>0</v>
      </c>
      <c r="N26" s="91">
        <f t="shared" ref="N26:N32" si="1">SUM(A26:M26)</f>
        <v>4209</v>
      </c>
    </row>
    <row r="27" spans="1:14" ht="14" x14ac:dyDescent="0.3">
      <c r="A27" s="86" t="s">
        <v>198</v>
      </c>
      <c r="B27" s="92">
        <v>0</v>
      </c>
      <c r="C27">
        <v>0</v>
      </c>
      <c r="D27" s="91">
        <v>0</v>
      </c>
      <c r="E27" s="91">
        <v>3500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1">
        <v>0</v>
      </c>
      <c r="N27" s="91">
        <f t="shared" si="1"/>
        <v>3500</v>
      </c>
    </row>
    <row r="28" spans="1:14" ht="14" x14ac:dyDescent="0.3">
      <c r="A28" s="86" t="s">
        <v>174</v>
      </c>
      <c r="B28" s="92">
        <v>17000</v>
      </c>
      <c r="C28">
        <v>0</v>
      </c>
      <c r="D28" s="91">
        <v>17000</v>
      </c>
      <c r="E28" s="91">
        <v>0</v>
      </c>
      <c r="F28" s="91">
        <v>17000</v>
      </c>
      <c r="G28" s="91">
        <v>0</v>
      </c>
      <c r="H28" s="91">
        <v>0</v>
      </c>
      <c r="I28" s="91">
        <v>0</v>
      </c>
      <c r="J28" s="91">
        <v>0</v>
      </c>
      <c r="K28" s="91">
        <v>51000</v>
      </c>
      <c r="L28" s="91">
        <v>0</v>
      </c>
      <c r="M28" s="91">
        <v>0</v>
      </c>
      <c r="N28" s="91">
        <f t="shared" si="1"/>
        <v>102000</v>
      </c>
    </row>
    <row r="29" spans="1:14" x14ac:dyDescent="0.25">
      <c r="A29" s="82" t="s">
        <v>151</v>
      </c>
      <c r="B29" s="91">
        <v>0</v>
      </c>
      <c r="C29">
        <v>0</v>
      </c>
      <c r="D29" s="91">
        <v>0</v>
      </c>
      <c r="E29" s="91">
        <v>0</v>
      </c>
      <c r="F29" s="91">
        <v>0</v>
      </c>
      <c r="G29" s="91">
        <v>2575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f t="shared" si="1"/>
        <v>2575</v>
      </c>
    </row>
    <row r="30" spans="1:14" x14ac:dyDescent="0.25">
      <c r="A30" s="82" t="s">
        <v>197</v>
      </c>
      <c r="B30" s="91">
        <v>0</v>
      </c>
      <c r="C30">
        <v>0</v>
      </c>
      <c r="D30" s="91">
        <v>0</v>
      </c>
      <c r="E30" s="91">
        <v>1960</v>
      </c>
      <c r="F30" s="91">
        <v>0</v>
      </c>
      <c r="G30" s="91">
        <v>0</v>
      </c>
      <c r="H30" s="91">
        <v>0</v>
      </c>
      <c r="I30" s="91">
        <v>0</v>
      </c>
      <c r="J30" s="91">
        <v>0</v>
      </c>
      <c r="K30" s="91">
        <v>1323</v>
      </c>
      <c r="L30" s="91">
        <v>0</v>
      </c>
      <c r="M30" s="91">
        <v>0</v>
      </c>
      <c r="N30" s="91">
        <f t="shared" si="1"/>
        <v>3283</v>
      </c>
    </row>
    <row r="31" spans="1:14" x14ac:dyDescent="0.25">
      <c r="A31" s="82" t="s">
        <v>179</v>
      </c>
      <c r="B31" s="91">
        <v>6258</v>
      </c>
      <c r="C31">
        <v>0</v>
      </c>
      <c r="D31" s="91">
        <v>6181</v>
      </c>
      <c r="E31" s="91">
        <v>0</v>
      </c>
      <c r="F31" s="91">
        <v>0</v>
      </c>
      <c r="G31" s="91">
        <v>12</v>
      </c>
      <c r="H31" s="91">
        <v>23</v>
      </c>
      <c r="I31" s="91">
        <v>15</v>
      </c>
      <c r="J31" s="91">
        <v>14</v>
      </c>
      <c r="K31" s="91">
        <v>72</v>
      </c>
      <c r="L31" s="91">
        <v>0</v>
      </c>
      <c r="M31" s="91">
        <v>7675</v>
      </c>
      <c r="N31" s="91">
        <f t="shared" si="1"/>
        <v>20250</v>
      </c>
    </row>
    <row r="32" spans="1:14" x14ac:dyDescent="0.25">
      <c r="A32" s="87" t="s">
        <v>258</v>
      </c>
      <c r="B32" s="91">
        <v>0</v>
      </c>
      <c r="C32">
        <v>0</v>
      </c>
      <c r="D32" s="91">
        <v>0</v>
      </c>
      <c r="E32" s="91">
        <v>0</v>
      </c>
      <c r="F32" s="91">
        <v>0</v>
      </c>
      <c r="G32" s="91">
        <v>0</v>
      </c>
      <c r="H32" s="91">
        <v>2048</v>
      </c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f t="shared" si="1"/>
        <v>2048</v>
      </c>
    </row>
    <row r="33" spans="1:14" x14ac:dyDescent="0.25">
      <c r="A33" s="82"/>
    </row>
    <row r="34" spans="1:14" ht="14" x14ac:dyDescent="0.3">
      <c r="A34" s="80" t="s">
        <v>149</v>
      </c>
      <c r="B34" s="81"/>
    </row>
    <row r="35" spans="1:14" ht="11.5" customHeight="1" x14ac:dyDescent="0.25">
      <c r="A35" s="82" t="s">
        <v>170</v>
      </c>
      <c r="B35" s="91">
        <v>1041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209</v>
      </c>
      <c r="K35" s="91">
        <v>0</v>
      </c>
      <c r="L35" s="91">
        <v>0</v>
      </c>
      <c r="M35" s="91">
        <v>0</v>
      </c>
      <c r="N35" s="91">
        <f t="shared" ref="N35:N46" si="2">SUM(A35:M35)</f>
        <v>1250</v>
      </c>
    </row>
    <row r="36" spans="1:14" x14ac:dyDescent="0.25">
      <c r="A36" s="82" t="s">
        <v>133</v>
      </c>
      <c r="B36" s="91">
        <v>0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/>
      <c r="I36" s="91">
        <v>0</v>
      </c>
      <c r="J36" s="91">
        <v>0</v>
      </c>
      <c r="K36" s="91">
        <v>0</v>
      </c>
      <c r="L36" s="91">
        <v>0</v>
      </c>
      <c r="M36" s="91">
        <v>150</v>
      </c>
      <c r="N36" s="91">
        <f t="shared" si="2"/>
        <v>150</v>
      </c>
    </row>
    <row r="37" spans="1:14" x14ac:dyDescent="0.25">
      <c r="A37" s="82" t="s">
        <v>150</v>
      </c>
      <c r="B37" s="91">
        <v>0</v>
      </c>
      <c r="C37" s="91">
        <v>0</v>
      </c>
      <c r="D37" s="91">
        <v>19051</v>
      </c>
      <c r="E37" s="91">
        <v>18150</v>
      </c>
      <c r="F37" s="91">
        <v>18150</v>
      </c>
      <c r="G37" s="91">
        <v>0</v>
      </c>
      <c r="H37" s="91">
        <v>0</v>
      </c>
      <c r="I37" s="91">
        <v>0</v>
      </c>
      <c r="J37" s="91">
        <v>36920</v>
      </c>
      <c r="K37" s="91">
        <v>0</v>
      </c>
      <c r="L37" s="91">
        <v>18150</v>
      </c>
      <c r="M37" s="91">
        <v>39686</v>
      </c>
      <c r="N37" s="91">
        <f t="shared" si="2"/>
        <v>150107</v>
      </c>
    </row>
    <row r="38" spans="1:14" x14ac:dyDescent="0.25">
      <c r="A38" s="82" t="s">
        <v>135</v>
      </c>
      <c r="B38" s="91">
        <v>0</v>
      </c>
      <c r="C38" s="91">
        <v>0</v>
      </c>
      <c r="D38" s="91">
        <v>1526</v>
      </c>
      <c r="E38" s="91">
        <v>0</v>
      </c>
      <c r="F38" s="91">
        <v>0</v>
      </c>
      <c r="G38" s="91">
        <v>0</v>
      </c>
      <c r="H38" s="91">
        <v>478</v>
      </c>
      <c r="I38" s="91">
        <v>0</v>
      </c>
      <c r="J38" s="91">
        <v>832</v>
      </c>
      <c r="K38" s="91">
        <v>1156</v>
      </c>
      <c r="L38" s="91">
        <v>0</v>
      </c>
      <c r="M38" s="91">
        <v>2089</v>
      </c>
      <c r="N38" s="91">
        <f t="shared" si="2"/>
        <v>6081</v>
      </c>
    </row>
    <row r="39" spans="1:14" x14ac:dyDescent="0.25">
      <c r="A39" s="82" t="s">
        <v>137</v>
      </c>
      <c r="B39" s="91">
        <v>0</v>
      </c>
      <c r="C39" s="91">
        <v>0</v>
      </c>
      <c r="D39" s="91">
        <v>0</v>
      </c>
      <c r="E39" s="91">
        <v>0</v>
      </c>
      <c r="F39" s="91">
        <v>0</v>
      </c>
      <c r="G39" s="91">
        <v>480</v>
      </c>
      <c r="H39" s="91">
        <v>0</v>
      </c>
      <c r="I39" s="91">
        <v>0</v>
      </c>
      <c r="J39" s="91">
        <v>0</v>
      </c>
      <c r="K39" s="91">
        <v>0</v>
      </c>
      <c r="L39" s="91">
        <v>0</v>
      </c>
      <c r="M39" s="91">
        <v>0</v>
      </c>
      <c r="N39" s="91">
        <f t="shared" si="2"/>
        <v>480</v>
      </c>
    </row>
    <row r="40" spans="1:14" x14ac:dyDescent="0.25">
      <c r="A40" s="82" t="s">
        <v>138</v>
      </c>
      <c r="B40" s="91">
        <v>0</v>
      </c>
      <c r="C40" s="91">
        <v>0</v>
      </c>
      <c r="D40" s="91">
        <v>0</v>
      </c>
      <c r="E40" s="91">
        <v>0</v>
      </c>
      <c r="F40" s="91">
        <v>0</v>
      </c>
      <c r="G40" s="91">
        <v>0</v>
      </c>
      <c r="H40" s="91">
        <v>0</v>
      </c>
      <c r="I40" s="91">
        <v>0</v>
      </c>
      <c r="J40" s="91">
        <v>0</v>
      </c>
      <c r="K40" s="91">
        <v>1150</v>
      </c>
      <c r="L40" s="91">
        <v>0</v>
      </c>
      <c r="M40" s="91">
        <v>0</v>
      </c>
      <c r="N40" s="91">
        <f t="shared" si="2"/>
        <v>1150</v>
      </c>
    </row>
    <row r="41" spans="1:14" x14ac:dyDescent="0.25">
      <c r="A41" s="87" t="s">
        <v>141</v>
      </c>
      <c r="B41" s="91">
        <v>3084</v>
      </c>
      <c r="C41" s="91">
        <v>0</v>
      </c>
      <c r="D41" s="91">
        <v>0</v>
      </c>
      <c r="E41" s="91">
        <v>4000</v>
      </c>
      <c r="F41" s="91">
        <v>17000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f t="shared" si="2"/>
        <v>24084</v>
      </c>
    </row>
    <row r="42" spans="1:14" x14ac:dyDescent="0.25">
      <c r="A42" s="87" t="s">
        <v>142</v>
      </c>
      <c r="B42" s="91">
        <v>28585</v>
      </c>
      <c r="C42" s="91">
        <v>0</v>
      </c>
      <c r="D42" s="91">
        <v>0</v>
      </c>
      <c r="E42" s="91">
        <v>0</v>
      </c>
      <c r="F42" s="91">
        <v>0</v>
      </c>
      <c r="G42" s="91">
        <v>0</v>
      </c>
      <c r="H42" s="91">
        <v>1021</v>
      </c>
      <c r="I42" s="91">
        <v>3996</v>
      </c>
      <c r="J42" s="91">
        <v>0</v>
      </c>
      <c r="K42" s="91">
        <v>0</v>
      </c>
      <c r="L42" s="91">
        <v>0</v>
      </c>
      <c r="M42" s="91">
        <v>0</v>
      </c>
      <c r="N42" s="91">
        <f t="shared" si="2"/>
        <v>33602</v>
      </c>
    </row>
    <row r="43" spans="1:14" x14ac:dyDescent="0.25">
      <c r="A43" s="87" t="s">
        <v>199</v>
      </c>
      <c r="B43" s="91">
        <v>0</v>
      </c>
      <c r="C43" s="91">
        <v>0</v>
      </c>
      <c r="D43" s="91">
        <v>0</v>
      </c>
      <c r="E43" s="91">
        <v>7530</v>
      </c>
      <c r="F43" s="91">
        <v>0</v>
      </c>
      <c r="G43" s="91">
        <v>0</v>
      </c>
      <c r="H43" s="91">
        <v>0</v>
      </c>
      <c r="I43" s="91">
        <v>0</v>
      </c>
      <c r="J43" s="91">
        <v>0</v>
      </c>
      <c r="K43" s="91">
        <v>0</v>
      </c>
      <c r="L43" s="91">
        <v>0</v>
      </c>
      <c r="M43" s="91">
        <v>0</v>
      </c>
      <c r="N43" s="91">
        <f t="shared" si="2"/>
        <v>7530</v>
      </c>
    </row>
    <row r="44" spans="1:14" x14ac:dyDescent="0.25">
      <c r="A44" s="87" t="s">
        <v>145</v>
      </c>
      <c r="B44" s="91">
        <v>0</v>
      </c>
      <c r="C44" s="91">
        <v>0</v>
      </c>
      <c r="D44" s="91">
        <v>3888</v>
      </c>
      <c r="E44" s="91">
        <v>0</v>
      </c>
      <c r="F44" s="91">
        <v>1652</v>
      </c>
      <c r="G44" s="91">
        <v>0</v>
      </c>
      <c r="H44" s="91">
        <v>0</v>
      </c>
      <c r="I44" s="91">
        <v>1145</v>
      </c>
      <c r="J44" s="91">
        <v>0</v>
      </c>
      <c r="K44" s="91">
        <v>0</v>
      </c>
      <c r="L44" s="91">
        <v>1555</v>
      </c>
      <c r="M44" s="91">
        <v>0</v>
      </c>
      <c r="N44" s="91">
        <f t="shared" si="2"/>
        <v>8240</v>
      </c>
    </row>
    <row r="45" spans="1:14" x14ac:dyDescent="0.25">
      <c r="A45" s="87" t="s">
        <v>175</v>
      </c>
      <c r="B45" s="91">
        <v>2557</v>
      </c>
      <c r="C45" s="91">
        <v>0</v>
      </c>
      <c r="D45" s="91">
        <v>0</v>
      </c>
      <c r="E45" s="91">
        <v>6567</v>
      </c>
      <c r="F45" s="91">
        <v>0</v>
      </c>
      <c r="G45" s="91">
        <v>0</v>
      </c>
      <c r="H45" s="91">
        <v>0</v>
      </c>
      <c r="I45" s="91">
        <v>2557</v>
      </c>
      <c r="J45" s="91">
        <v>0</v>
      </c>
      <c r="K45" s="91">
        <v>9445</v>
      </c>
      <c r="L45" s="91">
        <v>0</v>
      </c>
      <c r="M45" s="91">
        <v>0</v>
      </c>
      <c r="N45" s="91">
        <f t="shared" si="2"/>
        <v>21126</v>
      </c>
    </row>
    <row r="46" spans="1:14" x14ac:dyDescent="0.25">
      <c r="A46" s="82" t="s">
        <v>147</v>
      </c>
      <c r="B46" s="91">
        <v>853</v>
      </c>
      <c r="C46" s="91">
        <v>4087</v>
      </c>
      <c r="D46" s="91">
        <v>1319</v>
      </c>
      <c r="E46" s="91">
        <v>2493</v>
      </c>
      <c r="F46" s="91">
        <v>812</v>
      </c>
      <c r="G46" s="91">
        <v>7076</v>
      </c>
      <c r="H46" s="91">
        <v>1781</v>
      </c>
      <c r="I46" s="91">
        <v>2155</v>
      </c>
      <c r="J46" s="91">
        <v>1419</v>
      </c>
      <c r="K46" s="91">
        <v>221</v>
      </c>
      <c r="L46" s="91">
        <v>4310</v>
      </c>
      <c r="M46" s="91">
        <v>0</v>
      </c>
      <c r="N46" s="91">
        <f t="shared" si="2"/>
        <v>26526</v>
      </c>
    </row>
    <row r="47" spans="1:14" x14ac:dyDescent="0.25">
      <c r="A47" s="82"/>
    </row>
    <row r="48" spans="1:14" ht="14" x14ac:dyDescent="0.3">
      <c r="A48" s="80" t="s">
        <v>152</v>
      </c>
      <c r="B48" s="81"/>
    </row>
    <row r="49" spans="1:14" x14ac:dyDescent="0.25">
      <c r="A49" s="82" t="s">
        <v>153</v>
      </c>
      <c r="B49" s="91">
        <v>0</v>
      </c>
      <c r="C49" s="91">
        <v>324</v>
      </c>
      <c r="D49" s="91">
        <v>0</v>
      </c>
      <c r="E49" s="91">
        <v>0</v>
      </c>
      <c r="F49" s="91">
        <v>562</v>
      </c>
      <c r="G49" s="91">
        <v>756</v>
      </c>
      <c r="H49" s="91">
        <v>2040</v>
      </c>
      <c r="I49" s="91">
        <v>1415</v>
      </c>
      <c r="J49" s="91">
        <v>1242</v>
      </c>
      <c r="K49" s="91">
        <v>540</v>
      </c>
      <c r="L49" s="91">
        <v>184</v>
      </c>
      <c r="M49" s="91">
        <v>324</v>
      </c>
      <c r="N49" s="91">
        <f t="shared" ref="N49:N62" si="3">SUM(A49:M49)</f>
        <v>7387</v>
      </c>
    </row>
    <row r="50" spans="1:14" x14ac:dyDescent="0.25">
      <c r="A50" s="87" t="s">
        <v>160</v>
      </c>
      <c r="B50" s="91">
        <v>832</v>
      </c>
      <c r="C50" s="91">
        <v>0</v>
      </c>
      <c r="D50" s="91">
        <v>0</v>
      </c>
      <c r="E50" s="91">
        <v>0</v>
      </c>
      <c r="F50" s="91">
        <v>560</v>
      </c>
      <c r="G50" s="91">
        <v>0</v>
      </c>
      <c r="H50" s="91">
        <v>1080</v>
      </c>
      <c r="I50" s="91">
        <v>0</v>
      </c>
      <c r="J50" s="91">
        <v>0</v>
      </c>
      <c r="K50" s="91">
        <v>0</v>
      </c>
      <c r="L50" s="91">
        <v>644</v>
      </c>
      <c r="M50" s="91">
        <v>1200</v>
      </c>
      <c r="N50" s="91">
        <f>SUM(A50:M50)</f>
        <v>4316</v>
      </c>
    </row>
    <row r="51" spans="1:14" x14ac:dyDescent="0.25">
      <c r="A51" s="82" t="s">
        <v>154</v>
      </c>
      <c r="B51" s="91">
        <v>5573</v>
      </c>
      <c r="C51" s="91">
        <v>1350</v>
      </c>
      <c r="D51" s="91">
        <v>1500</v>
      </c>
      <c r="E51" s="91">
        <v>1566</v>
      </c>
      <c r="F51" s="91">
        <v>1647</v>
      </c>
      <c r="G51" s="91">
        <v>1020</v>
      </c>
      <c r="H51" s="91">
        <v>1493</v>
      </c>
      <c r="I51" s="91">
        <v>0</v>
      </c>
      <c r="J51" s="91">
        <v>2127</v>
      </c>
      <c r="K51" s="91">
        <v>1665</v>
      </c>
      <c r="L51" s="91">
        <v>8772</v>
      </c>
      <c r="M51" s="91">
        <v>302</v>
      </c>
      <c r="N51" s="91">
        <f t="shared" si="3"/>
        <v>27015</v>
      </c>
    </row>
    <row r="52" spans="1:14" x14ac:dyDescent="0.25">
      <c r="A52" s="82" t="s">
        <v>137</v>
      </c>
      <c r="B52" s="91">
        <v>36690</v>
      </c>
      <c r="C52" s="91">
        <v>5520</v>
      </c>
      <c r="D52" s="91">
        <v>7900</v>
      </c>
      <c r="E52" s="91">
        <v>2177</v>
      </c>
      <c r="F52" s="91">
        <v>9276</v>
      </c>
      <c r="G52" s="91">
        <v>8230</v>
      </c>
      <c r="H52" s="91">
        <v>8024</v>
      </c>
      <c r="I52" s="91">
        <v>28071</v>
      </c>
      <c r="J52" s="91">
        <v>13138</v>
      </c>
      <c r="K52" s="91">
        <v>15073</v>
      </c>
      <c r="L52" s="91">
        <v>7221</v>
      </c>
      <c r="M52" s="91">
        <v>33612</v>
      </c>
      <c r="N52" s="91">
        <f t="shared" si="3"/>
        <v>174932</v>
      </c>
    </row>
    <row r="53" spans="1:14" x14ac:dyDescent="0.25">
      <c r="A53" s="82" t="s">
        <v>138</v>
      </c>
      <c r="B53" s="91">
        <v>0</v>
      </c>
      <c r="C53" s="91">
        <v>0</v>
      </c>
      <c r="D53" s="91">
        <v>0</v>
      </c>
      <c r="E53" s="91">
        <v>0</v>
      </c>
      <c r="F53" s="91">
        <v>0</v>
      </c>
      <c r="G53" s="91">
        <v>7001</v>
      </c>
      <c r="H53" s="91">
        <v>0</v>
      </c>
      <c r="I53" s="91">
        <v>0</v>
      </c>
      <c r="J53" s="91">
        <v>0</v>
      </c>
      <c r="K53" s="91">
        <v>0</v>
      </c>
      <c r="L53" s="91">
        <v>0</v>
      </c>
      <c r="M53" s="91">
        <v>0</v>
      </c>
      <c r="N53" s="91">
        <f t="shared" si="3"/>
        <v>7001</v>
      </c>
    </row>
    <row r="54" spans="1:14" x14ac:dyDescent="0.25">
      <c r="A54" s="87" t="s">
        <v>139</v>
      </c>
      <c r="B54" s="91">
        <v>0</v>
      </c>
      <c r="C54" s="91">
        <v>0</v>
      </c>
      <c r="D54" s="91">
        <v>837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1">
        <v>108</v>
      </c>
      <c r="N54" s="91">
        <f t="shared" si="3"/>
        <v>945</v>
      </c>
    </row>
    <row r="55" spans="1:14" x14ac:dyDescent="0.25">
      <c r="A55" s="82" t="s">
        <v>161</v>
      </c>
      <c r="B55" s="91">
        <v>0</v>
      </c>
      <c r="C55" s="91">
        <v>0</v>
      </c>
      <c r="D55" s="91">
        <v>1884</v>
      </c>
      <c r="E55" s="91">
        <v>0</v>
      </c>
      <c r="F55" s="91">
        <v>0</v>
      </c>
      <c r="G55" s="91">
        <v>0</v>
      </c>
      <c r="H55" s="91">
        <v>0</v>
      </c>
      <c r="I55" s="91">
        <v>0</v>
      </c>
      <c r="J55" s="91">
        <v>0</v>
      </c>
      <c r="K55" s="91">
        <v>0</v>
      </c>
      <c r="L55" s="91">
        <v>0</v>
      </c>
      <c r="M55" s="91">
        <v>885</v>
      </c>
      <c r="N55" s="91">
        <f t="shared" si="3"/>
        <v>2769</v>
      </c>
    </row>
    <row r="56" spans="1:14" x14ac:dyDescent="0.25">
      <c r="A56" s="82" t="s">
        <v>200</v>
      </c>
      <c r="B56" s="91">
        <v>0</v>
      </c>
      <c r="C56" s="91">
        <v>0</v>
      </c>
      <c r="D56" s="91">
        <v>0</v>
      </c>
      <c r="E56" s="91">
        <v>0</v>
      </c>
      <c r="F56" s="91">
        <v>3061</v>
      </c>
      <c r="G56" s="91">
        <v>0</v>
      </c>
      <c r="H56" s="91">
        <v>0</v>
      </c>
      <c r="I56" s="91">
        <v>0</v>
      </c>
      <c r="J56" s="91">
        <v>0</v>
      </c>
      <c r="K56" s="91">
        <v>0</v>
      </c>
      <c r="L56" s="91"/>
      <c r="M56" s="91">
        <v>0</v>
      </c>
      <c r="N56" s="91">
        <f t="shared" si="3"/>
        <v>3061</v>
      </c>
    </row>
    <row r="57" spans="1:14" x14ac:dyDescent="0.25">
      <c r="A57" s="82" t="s">
        <v>191</v>
      </c>
      <c r="B57" s="91">
        <v>0</v>
      </c>
      <c r="C57" s="91">
        <v>0</v>
      </c>
      <c r="D57" s="91">
        <v>1462</v>
      </c>
      <c r="E57" s="91">
        <v>0</v>
      </c>
      <c r="F57" s="91">
        <v>0</v>
      </c>
      <c r="G57" s="91">
        <v>0</v>
      </c>
      <c r="H57" s="91">
        <v>0</v>
      </c>
      <c r="I57" s="91">
        <v>0</v>
      </c>
      <c r="J57" s="91">
        <v>0</v>
      </c>
      <c r="K57" s="91">
        <v>0</v>
      </c>
      <c r="L57" s="91">
        <v>0</v>
      </c>
      <c r="M57" s="91">
        <v>0</v>
      </c>
      <c r="N57" s="91">
        <f t="shared" si="3"/>
        <v>1462</v>
      </c>
    </row>
    <row r="58" spans="1:14" x14ac:dyDescent="0.25">
      <c r="A58" s="82" t="s">
        <v>141</v>
      </c>
      <c r="B58" s="91">
        <v>0</v>
      </c>
      <c r="C58" s="91">
        <v>0</v>
      </c>
      <c r="D58" s="91">
        <v>0</v>
      </c>
      <c r="E58" s="91">
        <v>2700</v>
      </c>
      <c r="F58" s="91">
        <v>900</v>
      </c>
      <c r="G58" s="91">
        <v>0</v>
      </c>
      <c r="H58" s="91">
        <v>0</v>
      </c>
      <c r="I58" s="91">
        <v>21120</v>
      </c>
      <c r="J58" s="91">
        <v>0</v>
      </c>
      <c r="K58" s="91">
        <v>0</v>
      </c>
      <c r="L58" s="91">
        <v>0</v>
      </c>
      <c r="M58" s="91">
        <v>21120</v>
      </c>
      <c r="N58" s="91">
        <f t="shared" si="3"/>
        <v>45840</v>
      </c>
    </row>
    <row r="59" spans="1:14" x14ac:dyDescent="0.25">
      <c r="A59" s="82" t="s">
        <v>155</v>
      </c>
      <c r="B59" s="91">
        <v>0</v>
      </c>
      <c r="C59" s="91">
        <v>1633</v>
      </c>
      <c r="D59" s="91">
        <v>1548</v>
      </c>
      <c r="E59" s="91">
        <v>1089</v>
      </c>
      <c r="F59" s="91">
        <v>3159</v>
      </c>
      <c r="G59" s="91">
        <v>4240</v>
      </c>
      <c r="H59" s="91">
        <v>0</v>
      </c>
      <c r="I59" s="91">
        <v>560</v>
      </c>
      <c r="J59" s="91">
        <v>653</v>
      </c>
      <c r="K59" s="91">
        <v>2713</v>
      </c>
      <c r="L59" s="91">
        <v>294</v>
      </c>
      <c r="M59" s="91">
        <v>3361</v>
      </c>
      <c r="N59" s="91">
        <f t="shared" si="3"/>
        <v>19250</v>
      </c>
    </row>
    <row r="60" spans="1:14" x14ac:dyDescent="0.25">
      <c r="A60" s="87" t="s">
        <v>181</v>
      </c>
      <c r="B60" s="91">
        <v>1302</v>
      </c>
      <c r="C60" s="91">
        <v>0</v>
      </c>
      <c r="D60" s="91">
        <v>0</v>
      </c>
      <c r="E60" s="91">
        <v>0</v>
      </c>
      <c r="F60" s="91">
        <v>0</v>
      </c>
      <c r="G60" s="91">
        <v>0</v>
      </c>
      <c r="H60" s="91">
        <v>0</v>
      </c>
      <c r="I60" s="91">
        <v>0</v>
      </c>
      <c r="J60" s="91">
        <v>0</v>
      </c>
      <c r="K60" s="91">
        <v>0</v>
      </c>
      <c r="L60" s="91">
        <v>0</v>
      </c>
      <c r="M60" s="91">
        <v>0</v>
      </c>
      <c r="N60" s="91">
        <f t="shared" si="3"/>
        <v>1302</v>
      </c>
    </row>
    <row r="61" spans="1:14" x14ac:dyDescent="0.25">
      <c r="A61" s="87" t="s">
        <v>180</v>
      </c>
      <c r="B61" s="91">
        <v>0</v>
      </c>
      <c r="C61" s="91">
        <v>0</v>
      </c>
      <c r="D61" s="91">
        <v>0</v>
      </c>
      <c r="E61" s="91">
        <v>0</v>
      </c>
      <c r="F61" s="91">
        <v>461</v>
      </c>
      <c r="G61" s="91">
        <v>0</v>
      </c>
      <c r="H61" s="91">
        <v>230</v>
      </c>
      <c r="I61" s="91">
        <v>0</v>
      </c>
      <c r="J61" s="91">
        <v>0</v>
      </c>
      <c r="K61" s="91">
        <v>13200</v>
      </c>
      <c r="L61" s="91">
        <v>0</v>
      </c>
      <c r="M61" s="91">
        <v>0</v>
      </c>
      <c r="N61" s="91">
        <f t="shared" si="3"/>
        <v>13891</v>
      </c>
    </row>
    <row r="62" spans="1:14" x14ac:dyDescent="0.25">
      <c r="A62" s="87" t="s">
        <v>184</v>
      </c>
      <c r="B62" s="90">
        <v>0</v>
      </c>
      <c r="C62" s="91">
        <v>304</v>
      </c>
      <c r="D62" s="91">
        <v>0</v>
      </c>
      <c r="E62" s="91">
        <v>304</v>
      </c>
      <c r="F62" s="91">
        <v>0</v>
      </c>
      <c r="G62" s="91">
        <v>0</v>
      </c>
      <c r="H62" s="91">
        <v>524</v>
      </c>
      <c r="I62" s="91">
        <v>0</v>
      </c>
      <c r="J62" s="91">
        <v>0</v>
      </c>
      <c r="K62" s="91">
        <v>0</v>
      </c>
      <c r="L62" s="91">
        <v>0</v>
      </c>
      <c r="M62" s="91">
        <v>581</v>
      </c>
      <c r="N62" s="91">
        <f t="shared" si="3"/>
        <v>1713</v>
      </c>
    </row>
    <row r="63" spans="1:14" ht="14" x14ac:dyDescent="0.3">
      <c r="A63" s="82"/>
      <c r="B63" s="81"/>
    </row>
    <row r="64" spans="1:14" ht="14" x14ac:dyDescent="0.3">
      <c r="A64" s="80" t="s">
        <v>156</v>
      </c>
      <c r="B64" s="92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</row>
    <row r="65" spans="1:14" ht="14" x14ac:dyDescent="0.3">
      <c r="A65" s="84" t="s">
        <v>176</v>
      </c>
      <c r="B65" s="92">
        <v>3182</v>
      </c>
      <c r="C65" s="91">
        <v>0</v>
      </c>
      <c r="D65" s="91">
        <v>0</v>
      </c>
      <c r="E65" s="91">
        <v>0</v>
      </c>
      <c r="F65" s="91">
        <v>0</v>
      </c>
      <c r="G65" s="91">
        <v>0</v>
      </c>
      <c r="H65" s="91">
        <v>0</v>
      </c>
      <c r="I65" s="91">
        <v>0</v>
      </c>
      <c r="J65" s="91">
        <v>0</v>
      </c>
      <c r="K65" s="91">
        <v>1411</v>
      </c>
      <c r="L65" s="91">
        <v>0</v>
      </c>
      <c r="M65" s="91">
        <v>1</v>
      </c>
      <c r="N65" s="91">
        <f t="shared" ref="N65:N100" si="4">SUM(A65:M65)</f>
        <v>4594</v>
      </c>
    </row>
    <row r="66" spans="1:14" x14ac:dyDescent="0.25">
      <c r="A66" s="88" t="s">
        <v>201</v>
      </c>
      <c r="B66" s="92">
        <v>0</v>
      </c>
      <c r="C66" s="91">
        <v>0</v>
      </c>
      <c r="D66" s="91">
        <v>1000</v>
      </c>
      <c r="E66" s="91">
        <v>0</v>
      </c>
      <c r="F66" s="91">
        <v>0</v>
      </c>
      <c r="G66" s="91">
        <v>0</v>
      </c>
      <c r="H66" s="91">
        <v>1211</v>
      </c>
      <c r="I66" s="91">
        <v>1640</v>
      </c>
      <c r="J66" s="91">
        <v>2220</v>
      </c>
      <c r="K66" s="91">
        <v>0</v>
      </c>
      <c r="L66" s="91">
        <v>10658</v>
      </c>
      <c r="M66" s="91">
        <v>0</v>
      </c>
      <c r="N66" s="91">
        <f t="shared" si="4"/>
        <v>16729</v>
      </c>
    </row>
    <row r="67" spans="1:14" x14ac:dyDescent="0.25">
      <c r="A67" s="88" t="s">
        <v>272</v>
      </c>
      <c r="B67" s="92">
        <v>0</v>
      </c>
      <c r="C67" s="91">
        <v>0</v>
      </c>
      <c r="D67" s="91">
        <v>0</v>
      </c>
      <c r="E67" s="91">
        <v>0</v>
      </c>
      <c r="F67" s="91">
        <v>0</v>
      </c>
      <c r="G67" s="91">
        <v>0</v>
      </c>
      <c r="H67" s="91">
        <v>0</v>
      </c>
      <c r="I67" s="91">
        <v>0</v>
      </c>
      <c r="J67" s="91">
        <v>99900</v>
      </c>
      <c r="K67" s="91">
        <v>207937</v>
      </c>
      <c r="L67" s="91">
        <v>199600</v>
      </c>
      <c r="M67" s="91">
        <v>0</v>
      </c>
      <c r="N67" s="91">
        <f t="shared" si="4"/>
        <v>507437</v>
      </c>
    </row>
    <row r="68" spans="1:14" x14ac:dyDescent="0.25">
      <c r="A68" s="88" t="s">
        <v>178</v>
      </c>
      <c r="B68" s="92">
        <v>2452</v>
      </c>
      <c r="C68" s="91">
        <v>0</v>
      </c>
      <c r="D68" s="91">
        <v>0</v>
      </c>
      <c r="E68" s="91">
        <v>0</v>
      </c>
      <c r="F68" s="91">
        <v>0</v>
      </c>
      <c r="G68" s="91">
        <v>0</v>
      </c>
      <c r="H68" s="91">
        <v>0</v>
      </c>
      <c r="I68" s="91">
        <v>0</v>
      </c>
      <c r="J68" s="91">
        <v>0</v>
      </c>
      <c r="K68" s="91">
        <v>19559</v>
      </c>
      <c r="L68" s="91">
        <v>0</v>
      </c>
      <c r="M68" s="91">
        <v>0</v>
      </c>
      <c r="N68" s="91">
        <f t="shared" si="4"/>
        <v>22011</v>
      </c>
    </row>
    <row r="69" spans="1:14" x14ac:dyDescent="0.25">
      <c r="A69" s="82" t="s">
        <v>170</v>
      </c>
      <c r="B69" s="93">
        <v>0</v>
      </c>
      <c r="C69" s="91">
        <v>0</v>
      </c>
      <c r="D69" s="91">
        <v>131</v>
      </c>
      <c r="E69" s="91">
        <v>904</v>
      </c>
      <c r="F69" s="91">
        <v>623</v>
      </c>
      <c r="G69" s="91">
        <v>1902</v>
      </c>
      <c r="H69" s="91">
        <v>538</v>
      </c>
      <c r="I69" s="91">
        <v>820</v>
      </c>
      <c r="J69" s="91">
        <v>899</v>
      </c>
      <c r="K69" s="91">
        <v>984</v>
      </c>
      <c r="L69" s="91">
        <v>19865</v>
      </c>
      <c r="M69" s="91">
        <v>241</v>
      </c>
      <c r="N69" s="91">
        <f t="shared" si="4"/>
        <v>26907</v>
      </c>
    </row>
    <row r="70" spans="1:14" x14ac:dyDescent="0.25">
      <c r="A70" s="82" t="s">
        <v>157</v>
      </c>
      <c r="B70" s="91">
        <v>12726</v>
      </c>
      <c r="C70" s="91">
        <v>0</v>
      </c>
      <c r="D70" s="91">
        <v>0</v>
      </c>
      <c r="E70" s="91">
        <v>10086</v>
      </c>
      <c r="F70" s="91">
        <v>0</v>
      </c>
      <c r="G70" s="91">
        <v>0</v>
      </c>
      <c r="H70" s="91">
        <v>0</v>
      </c>
      <c r="I70" s="91">
        <v>0</v>
      </c>
      <c r="J70" s="91">
        <v>0</v>
      </c>
      <c r="K70" s="91">
        <v>0</v>
      </c>
      <c r="L70" s="91">
        <v>0</v>
      </c>
      <c r="M70" s="91">
        <v>6493</v>
      </c>
      <c r="N70" s="91">
        <f t="shared" si="4"/>
        <v>29305</v>
      </c>
    </row>
    <row r="71" spans="1:14" x14ac:dyDescent="0.25">
      <c r="A71" s="82" t="s">
        <v>133</v>
      </c>
      <c r="B71" s="93">
        <v>574</v>
      </c>
      <c r="C71" s="91">
        <v>0</v>
      </c>
      <c r="D71" s="91">
        <v>1441</v>
      </c>
      <c r="E71" s="91">
        <v>0</v>
      </c>
      <c r="F71" s="91">
        <v>1417</v>
      </c>
      <c r="G71" s="91">
        <v>0</v>
      </c>
      <c r="H71" s="91">
        <v>1874</v>
      </c>
      <c r="I71" s="91">
        <v>991</v>
      </c>
      <c r="J71" s="91">
        <v>2577</v>
      </c>
      <c r="K71" s="91">
        <v>523</v>
      </c>
      <c r="L71" s="91">
        <v>0</v>
      </c>
      <c r="M71" s="91">
        <v>1830</v>
      </c>
      <c r="N71" s="91">
        <f t="shared" si="4"/>
        <v>11227</v>
      </c>
    </row>
    <row r="72" spans="1:14" x14ac:dyDescent="0.25">
      <c r="A72" s="87" t="s">
        <v>183</v>
      </c>
      <c r="B72" s="91">
        <v>480</v>
      </c>
      <c r="C72" s="91">
        <v>960</v>
      </c>
      <c r="D72" s="91">
        <v>0</v>
      </c>
      <c r="E72" s="91">
        <v>0</v>
      </c>
      <c r="F72" s="91">
        <v>0</v>
      </c>
      <c r="G72" s="91">
        <v>0</v>
      </c>
      <c r="H72" s="91">
        <v>0</v>
      </c>
      <c r="I72" s="91">
        <v>6004</v>
      </c>
      <c r="J72" s="91">
        <v>0</v>
      </c>
      <c r="K72" s="91">
        <v>0</v>
      </c>
      <c r="L72" s="91">
        <v>2503</v>
      </c>
      <c r="M72" s="91">
        <v>0</v>
      </c>
      <c r="N72" s="91">
        <f t="shared" si="4"/>
        <v>9947</v>
      </c>
    </row>
    <row r="73" spans="1:14" x14ac:dyDescent="0.25">
      <c r="A73" s="82" t="s">
        <v>158</v>
      </c>
      <c r="B73" s="93">
        <v>3297</v>
      </c>
      <c r="C73" s="91">
        <v>1489</v>
      </c>
      <c r="D73" s="91">
        <v>842</v>
      </c>
      <c r="E73" s="91">
        <v>0</v>
      </c>
      <c r="F73" s="91">
        <v>23</v>
      </c>
      <c r="G73" s="91">
        <v>920</v>
      </c>
      <c r="H73" s="91">
        <v>517</v>
      </c>
      <c r="I73" s="91">
        <v>0</v>
      </c>
      <c r="J73" s="91">
        <v>3174</v>
      </c>
      <c r="K73" s="91">
        <v>8917</v>
      </c>
      <c r="L73" s="91">
        <v>861</v>
      </c>
      <c r="M73" s="91">
        <v>0</v>
      </c>
      <c r="N73" s="91">
        <f t="shared" si="4"/>
        <v>20040</v>
      </c>
    </row>
    <row r="74" spans="1:14" x14ac:dyDescent="0.25">
      <c r="A74" s="87" t="s">
        <v>185</v>
      </c>
      <c r="B74" s="91">
        <v>0</v>
      </c>
      <c r="C74" s="91">
        <v>4021</v>
      </c>
      <c r="D74" s="91">
        <v>672</v>
      </c>
      <c r="E74" s="91">
        <v>5000</v>
      </c>
      <c r="F74" s="91">
        <v>0</v>
      </c>
      <c r="G74" s="91">
        <v>531</v>
      </c>
      <c r="H74" s="91">
        <v>0</v>
      </c>
      <c r="I74" s="91">
        <v>707</v>
      </c>
      <c r="J74" s="91">
        <v>0</v>
      </c>
      <c r="K74" s="91">
        <v>0</v>
      </c>
      <c r="L74" s="91">
        <v>600</v>
      </c>
      <c r="M74" s="91">
        <v>0</v>
      </c>
      <c r="N74" s="91">
        <f t="shared" si="4"/>
        <v>11531</v>
      </c>
    </row>
    <row r="75" spans="1:14" x14ac:dyDescent="0.25">
      <c r="A75" s="82" t="s">
        <v>159</v>
      </c>
      <c r="B75" s="91">
        <v>18982</v>
      </c>
      <c r="C75" s="91">
        <v>0</v>
      </c>
      <c r="D75" s="91">
        <v>600</v>
      </c>
      <c r="E75" s="91">
        <v>17950</v>
      </c>
      <c r="F75" s="91">
        <v>0</v>
      </c>
      <c r="G75" s="91">
        <v>5370</v>
      </c>
      <c r="H75" s="91">
        <v>0</v>
      </c>
      <c r="I75" s="91">
        <v>24140</v>
      </c>
      <c r="J75" s="91">
        <v>20521</v>
      </c>
      <c r="K75" s="91">
        <v>0</v>
      </c>
      <c r="L75" s="91">
        <v>0</v>
      </c>
      <c r="M75" s="91">
        <v>0</v>
      </c>
      <c r="N75" s="91">
        <f t="shared" si="4"/>
        <v>87563</v>
      </c>
    </row>
    <row r="76" spans="1:14" x14ac:dyDescent="0.25">
      <c r="A76" s="82" t="s">
        <v>150</v>
      </c>
      <c r="B76" s="91">
        <v>130525</v>
      </c>
      <c r="C76" s="91">
        <v>0</v>
      </c>
      <c r="D76" s="91">
        <v>0</v>
      </c>
      <c r="E76" s="91">
        <v>2062</v>
      </c>
      <c r="F76" s="91">
        <v>1249</v>
      </c>
      <c r="G76" s="91">
        <v>2073</v>
      </c>
      <c r="H76" s="91">
        <v>0</v>
      </c>
      <c r="I76" s="91">
        <v>1250</v>
      </c>
      <c r="J76" s="91">
        <v>0</v>
      </c>
      <c r="K76" s="91">
        <v>0</v>
      </c>
      <c r="L76" s="91">
        <v>1679</v>
      </c>
      <c r="M76" s="91">
        <v>833</v>
      </c>
      <c r="N76" s="91">
        <f t="shared" si="4"/>
        <v>139671</v>
      </c>
    </row>
    <row r="77" spans="1:14" x14ac:dyDescent="0.25">
      <c r="A77" s="82" t="s">
        <v>160</v>
      </c>
      <c r="B77" s="91">
        <v>1960</v>
      </c>
      <c r="C77" s="91">
        <v>0</v>
      </c>
      <c r="D77" s="91">
        <v>684</v>
      </c>
      <c r="E77" s="91">
        <v>900</v>
      </c>
      <c r="F77" s="91">
        <v>0</v>
      </c>
      <c r="G77" s="91">
        <v>400</v>
      </c>
      <c r="H77" s="91">
        <v>0</v>
      </c>
      <c r="I77" s="91">
        <v>0</v>
      </c>
      <c r="J77" s="91">
        <v>0</v>
      </c>
      <c r="K77" s="91">
        <v>0</v>
      </c>
      <c r="L77" s="91">
        <v>0</v>
      </c>
      <c r="M77" s="91">
        <v>0</v>
      </c>
      <c r="N77" s="91">
        <f t="shared" si="4"/>
        <v>3944</v>
      </c>
    </row>
    <row r="78" spans="1:14" x14ac:dyDescent="0.25">
      <c r="A78" s="82" t="s">
        <v>202</v>
      </c>
      <c r="B78" s="91">
        <v>0</v>
      </c>
      <c r="C78" s="91">
        <v>0</v>
      </c>
      <c r="D78" s="91">
        <v>0</v>
      </c>
      <c r="E78" s="91">
        <v>16377</v>
      </c>
      <c r="F78" s="91">
        <v>0</v>
      </c>
      <c r="G78" s="91">
        <v>0</v>
      </c>
      <c r="H78" s="91">
        <v>0</v>
      </c>
      <c r="I78" s="91">
        <v>0</v>
      </c>
      <c r="J78" s="91">
        <v>0</v>
      </c>
      <c r="K78" s="91">
        <v>0</v>
      </c>
      <c r="L78" s="91">
        <v>0</v>
      </c>
      <c r="M78" s="91">
        <v>0</v>
      </c>
      <c r="N78" s="91">
        <f t="shared" si="4"/>
        <v>16377</v>
      </c>
    </row>
    <row r="79" spans="1:14" x14ac:dyDescent="0.25">
      <c r="A79" s="82" t="s">
        <v>189</v>
      </c>
      <c r="B79" s="91">
        <v>0</v>
      </c>
      <c r="C79" s="91">
        <v>0</v>
      </c>
      <c r="D79" s="91">
        <v>0</v>
      </c>
      <c r="E79" s="91">
        <v>1661</v>
      </c>
      <c r="F79" s="91">
        <v>8761</v>
      </c>
      <c r="G79" s="91">
        <v>0</v>
      </c>
      <c r="H79" s="91">
        <v>0</v>
      </c>
      <c r="I79" s="91">
        <v>0</v>
      </c>
      <c r="J79" s="91">
        <v>0</v>
      </c>
      <c r="K79" s="91">
        <v>0</v>
      </c>
      <c r="L79" s="91">
        <v>0</v>
      </c>
      <c r="M79" s="91">
        <v>0</v>
      </c>
      <c r="N79" s="91">
        <f t="shared" si="4"/>
        <v>10422</v>
      </c>
    </row>
    <row r="80" spans="1:14" x14ac:dyDescent="0.25">
      <c r="A80" s="82" t="s">
        <v>134</v>
      </c>
      <c r="B80" s="91">
        <v>21540</v>
      </c>
      <c r="C80" s="91">
        <v>8118</v>
      </c>
      <c r="D80" s="91">
        <v>18945</v>
      </c>
      <c r="E80" s="91">
        <v>20862</v>
      </c>
      <c r="F80" s="91">
        <v>12157</v>
      </c>
      <c r="G80" s="91">
        <v>17846</v>
      </c>
      <c r="H80" s="91">
        <v>20395</v>
      </c>
      <c r="I80" s="91">
        <v>31289</v>
      </c>
      <c r="J80" s="91">
        <v>18339</v>
      </c>
      <c r="K80" s="91">
        <v>41385</v>
      </c>
      <c r="L80" s="91">
        <v>39419</v>
      </c>
      <c r="M80" s="91">
        <v>21422</v>
      </c>
      <c r="N80" s="91">
        <f t="shared" si="4"/>
        <v>271717</v>
      </c>
    </row>
    <row r="81" spans="1:14" x14ac:dyDescent="0.25">
      <c r="A81" s="82" t="s">
        <v>135</v>
      </c>
      <c r="B81" s="91">
        <v>0</v>
      </c>
      <c r="C81" s="91">
        <v>0</v>
      </c>
      <c r="D81" s="91">
        <v>2764</v>
      </c>
      <c r="E81" s="91">
        <v>4043</v>
      </c>
      <c r="F81" s="91">
        <v>523</v>
      </c>
      <c r="G81" s="91">
        <v>1914</v>
      </c>
      <c r="H81" s="91">
        <v>5578</v>
      </c>
      <c r="I81" s="91">
        <v>1513</v>
      </c>
      <c r="J81" s="91">
        <v>3974</v>
      </c>
      <c r="K81" s="91">
        <v>5950</v>
      </c>
      <c r="L81" s="91">
        <v>2333</v>
      </c>
      <c r="M81" s="91">
        <v>3052</v>
      </c>
      <c r="N81" s="91">
        <f t="shared" si="4"/>
        <v>31644</v>
      </c>
    </row>
    <row r="82" spans="1:14" x14ac:dyDescent="0.25">
      <c r="A82" s="82" t="s">
        <v>136</v>
      </c>
      <c r="B82" s="91">
        <v>0</v>
      </c>
      <c r="C82" s="91">
        <v>0</v>
      </c>
      <c r="D82" s="91">
        <v>0</v>
      </c>
      <c r="E82" s="91">
        <v>755</v>
      </c>
      <c r="F82" s="91">
        <v>0</v>
      </c>
      <c r="G82" s="91">
        <v>1684</v>
      </c>
      <c r="H82" s="91">
        <v>0</v>
      </c>
      <c r="I82" s="91">
        <v>421</v>
      </c>
      <c r="J82" s="91">
        <v>0</v>
      </c>
      <c r="K82" s="91">
        <v>0</v>
      </c>
      <c r="L82" s="91">
        <v>391</v>
      </c>
      <c r="M82" s="91">
        <v>0</v>
      </c>
      <c r="N82" s="91">
        <f t="shared" si="4"/>
        <v>3251</v>
      </c>
    </row>
    <row r="83" spans="1:14" x14ac:dyDescent="0.25">
      <c r="A83" s="82" t="s">
        <v>137</v>
      </c>
      <c r="B83" s="91">
        <v>51714</v>
      </c>
      <c r="C83" s="91">
        <v>21534</v>
      </c>
      <c r="D83" s="91">
        <v>23752</v>
      </c>
      <c r="E83" s="91">
        <v>8588</v>
      </c>
      <c r="F83" s="91">
        <v>39470</v>
      </c>
      <c r="G83" s="91">
        <v>46971</v>
      </c>
      <c r="H83" s="91">
        <v>30835</v>
      </c>
      <c r="I83" s="91">
        <v>32080</v>
      </c>
      <c r="J83" s="91">
        <v>20977</v>
      </c>
      <c r="K83" s="91">
        <v>31381</v>
      </c>
      <c r="L83" s="91">
        <v>41497</v>
      </c>
      <c r="M83" s="91">
        <v>33215</v>
      </c>
      <c r="N83" s="91">
        <f t="shared" si="4"/>
        <v>382014</v>
      </c>
    </row>
    <row r="84" spans="1:14" x14ac:dyDescent="0.25">
      <c r="A84" s="87" t="s">
        <v>138</v>
      </c>
      <c r="B84" s="91">
        <v>65060</v>
      </c>
      <c r="C84" s="91">
        <v>10896</v>
      </c>
      <c r="D84" s="91">
        <v>0</v>
      </c>
      <c r="E84" s="91">
        <v>0</v>
      </c>
      <c r="F84" s="91">
        <v>0</v>
      </c>
      <c r="G84" s="91">
        <v>0</v>
      </c>
      <c r="H84" s="91">
        <v>0</v>
      </c>
      <c r="I84" s="91">
        <v>0</v>
      </c>
      <c r="J84" s="91">
        <v>0</v>
      </c>
      <c r="K84" s="91">
        <v>0</v>
      </c>
      <c r="L84" s="91">
        <v>0</v>
      </c>
      <c r="M84" s="91">
        <v>95958</v>
      </c>
      <c r="N84" s="91">
        <f t="shared" si="4"/>
        <v>171914</v>
      </c>
    </row>
    <row r="85" spans="1:14" x14ac:dyDescent="0.25">
      <c r="A85" s="82" t="s">
        <v>139</v>
      </c>
      <c r="B85" s="91">
        <v>37048</v>
      </c>
      <c r="C85" s="91">
        <v>31532</v>
      </c>
      <c r="D85" s="91">
        <v>61395</v>
      </c>
      <c r="E85" s="91">
        <v>97532</v>
      </c>
      <c r="F85" s="91">
        <v>67391</v>
      </c>
      <c r="G85" s="91">
        <v>63863</v>
      </c>
      <c r="H85" s="91">
        <v>56000</v>
      </c>
      <c r="I85" s="91">
        <v>77124</v>
      </c>
      <c r="J85" s="91">
        <v>7363</v>
      </c>
      <c r="K85" s="91">
        <v>67066</v>
      </c>
      <c r="L85" s="91">
        <v>32277</v>
      </c>
      <c r="M85" s="91">
        <v>46366</v>
      </c>
      <c r="N85" s="91">
        <f t="shared" si="4"/>
        <v>644957</v>
      </c>
    </row>
    <row r="86" spans="1:14" x14ac:dyDescent="0.25">
      <c r="A86" s="82" t="s">
        <v>161</v>
      </c>
      <c r="B86" s="91">
        <v>168</v>
      </c>
      <c r="C86" s="91">
        <v>0</v>
      </c>
      <c r="D86" s="91">
        <v>1664</v>
      </c>
      <c r="E86" s="91">
        <v>158</v>
      </c>
      <c r="F86" s="91">
        <v>1396</v>
      </c>
      <c r="G86" s="91">
        <v>568</v>
      </c>
      <c r="H86" s="91">
        <v>997</v>
      </c>
      <c r="I86" s="91">
        <v>1048</v>
      </c>
      <c r="J86" s="91">
        <v>285</v>
      </c>
      <c r="K86" s="91">
        <v>1051</v>
      </c>
      <c r="L86" s="91">
        <v>290</v>
      </c>
      <c r="M86" s="91">
        <v>2389</v>
      </c>
      <c r="N86" s="91">
        <f t="shared" si="4"/>
        <v>10014</v>
      </c>
    </row>
    <row r="87" spans="1:14" x14ac:dyDescent="0.25">
      <c r="A87" s="82" t="s">
        <v>203</v>
      </c>
      <c r="B87" s="91">
        <v>0</v>
      </c>
      <c r="C87" s="91">
        <v>0</v>
      </c>
      <c r="D87" s="91">
        <v>0</v>
      </c>
      <c r="E87" s="91">
        <v>1440</v>
      </c>
      <c r="F87" s="91">
        <v>0</v>
      </c>
      <c r="G87" s="91">
        <v>0</v>
      </c>
      <c r="H87" s="91">
        <v>0</v>
      </c>
      <c r="I87" s="91">
        <v>0</v>
      </c>
      <c r="J87" s="91">
        <v>0</v>
      </c>
      <c r="K87" s="91">
        <v>0</v>
      </c>
      <c r="L87" s="91">
        <v>0</v>
      </c>
      <c r="M87" s="91">
        <v>0</v>
      </c>
      <c r="N87" s="91">
        <f t="shared" si="4"/>
        <v>1440</v>
      </c>
    </row>
    <row r="88" spans="1:14" x14ac:dyDescent="0.25">
      <c r="A88" s="82" t="s">
        <v>140</v>
      </c>
      <c r="B88" s="91">
        <v>8045</v>
      </c>
      <c r="C88" s="91">
        <v>4229</v>
      </c>
      <c r="D88" s="91">
        <v>5815</v>
      </c>
      <c r="E88" s="91">
        <v>10971</v>
      </c>
      <c r="F88" s="91">
        <v>0</v>
      </c>
      <c r="G88" s="91">
        <v>0</v>
      </c>
      <c r="H88" s="91">
        <v>0</v>
      </c>
      <c r="I88" s="91">
        <v>0</v>
      </c>
      <c r="J88" s="91">
        <v>0</v>
      </c>
      <c r="K88" s="91">
        <v>0</v>
      </c>
      <c r="L88" s="91">
        <v>0</v>
      </c>
      <c r="M88" s="91">
        <v>0</v>
      </c>
      <c r="N88" s="91">
        <f t="shared" si="4"/>
        <v>29060</v>
      </c>
    </row>
    <row r="89" spans="1:14" x14ac:dyDescent="0.25">
      <c r="A89" s="82" t="s">
        <v>204</v>
      </c>
      <c r="B89" s="91">
        <v>0</v>
      </c>
      <c r="C89" s="91">
        <v>0</v>
      </c>
      <c r="D89" s="91">
        <v>0</v>
      </c>
      <c r="E89" s="91">
        <v>13818</v>
      </c>
      <c r="F89" s="91">
        <v>0</v>
      </c>
      <c r="G89" s="91">
        <v>0</v>
      </c>
      <c r="H89" s="91">
        <v>0</v>
      </c>
      <c r="I89" s="91">
        <v>0</v>
      </c>
      <c r="J89" s="91">
        <v>0</v>
      </c>
      <c r="K89" s="91">
        <v>9552</v>
      </c>
      <c r="L89" s="91">
        <v>0</v>
      </c>
      <c r="M89" s="91">
        <v>0</v>
      </c>
      <c r="N89" s="91">
        <f t="shared" si="4"/>
        <v>23370</v>
      </c>
    </row>
    <row r="90" spans="1:14" x14ac:dyDescent="0.25">
      <c r="A90" s="87" t="s">
        <v>141</v>
      </c>
      <c r="B90" s="91">
        <v>0</v>
      </c>
      <c r="C90" s="91">
        <v>306</v>
      </c>
      <c r="D90" s="91">
        <v>0</v>
      </c>
      <c r="E90" s="91">
        <v>13974</v>
      </c>
      <c r="F90" s="91">
        <v>7442</v>
      </c>
      <c r="G90" s="91">
        <v>0</v>
      </c>
      <c r="H90" s="91">
        <v>1596</v>
      </c>
      <c r="I90" s="91">
        <v>5547</v>
      </c>
      <c r="J90" s="91">
        <v>14728</v>
      </c>
      <c r="K90" s="91">
        <v>49630</v>
      </c>
      <c r="L90" s="91">
        <v>1706</v>
      </c>
      <c r="M90" s="91">
        <v>1327</v>
      </c>
      <c r="N90" s="91">
        <f t="shared" si="4"/>
        <v>96256</v>
      </c>
    </row>
    <row r="91" spans="1:14" x14ac:dyDescent="0.25">
      <c r="A91" s="87" t="s">
        <v>205</v>
      </c>
      <c r="B91" s="91">
        <v>0</v>
      </c>
      <c r="C91" s="91">
        <v>0</v>
      </c>
      <c r="D91" s="91">
        <v>31584</v>
      </c>
      <c r="E91" s="91">
        <v>0</v>
      </c>
      <c r="F91" s="91">
        <v>18597</v>
      </c>
      <c r="G91" s="91">
        <v>0</v>
      </c>
      <c r="H91" s="91">
        <v>0</v>
      </c>
      <c r="I91" s="91">
        <v>0</v>
      </c>
      <c r="J91" s="91">
        <v>0</v>
      </c>
      <c r="K91" s="91">
        <v>0</v>
      </c>
      <c r="L91" s="91">
        <v>0</v>
      </c>
      <c r="M91" s="91">
        <v>0</v>
      </c>
      <c r="N91" s="91">
        <f t="shared" si="4"/>
        <v>50181</v>
      </c>
    </row>
    <row r="92" spans="1:14" x14ac:dyDescent="0.25">
      <c r="A92" s="82" t="s">
        <v>143</v>
      </c>
      <c r="B92" s="91">
        <v>3779</v>
      </c>
      <c r="C92" s="91">
        <v>4120</v>
      </c>
      <c r="D92" s="91">
        <v>3928</v>
      </c>
      <c r="E92" s="91">
        <v>660</v>
      </c>
      <c r="F92" s="91">
        <v>0</v>
      </c>
      <c r="G92" s="91">
        <v>870</v>
      </c>
      <c r="H92" s="91">
        <v>1230</v>
      </c>
      <c r="I92" s="91">
        <v>435</v>
      </c>
      <c r="J92" s="91">
        <v>0</v>
      </c>
      <c r="K92" s="91">
        <v>2265</v>
      </c>
      <c r="L92" s="91">
        <v>1029</v>
      </c>
      <c r="M92" s="91">
        <v>4200</v>
      </c>
      <c r="N92" s="91">
        <f t="shared" si="4"/>
        <v>22516</v>
      </c>
    </row>
    <row r="93" spans="1:14" x14ac:dyDescent="0.25">
      <c r="A93" s="87" t="s">
        <v>179</v>
      </c>
      <c r="B93" s="91">
        <v>1481</v>
      </c>
      <c r="C93" s="91">
        <v>0</v>
      </c>
      <c r="D93" s="91">
        <v>0</v>
      </c>
      <c r="E93" s="91">
        <v>0</v>
      </c>
      <c r="F93" s="91">
        <v>0</v>
      </c>
      <c r="G93" s="91">
        <v>0</v>
      </c>
      <c r="H93" s="91">
        <v>0</v>
      </c>
      <c r="I93" s="91">
        <v>24797</v>
      </c>
      <c r="J93" s="91">
        <v>453</v>
      </c>
      <c r="K93" s="91">
        <v>0</v>
      </c>
      <c r="L93" s="91">
        <v>0</v>
      </c>
      <c r="M93" s="91">
        <v>0</v>
      </c>
      <c r="N93" s="91">
        <f t="shared" si="4"/>
        <v>26731</v>
      </c>
    </row>
    <row r="94" spans="1:14" x14ac:dyDescent="0.25">
      <c r="A94" s="82" t="s">
        <v>162</v>
      </c>
      <c r="B94" s="91">
        <v>254</v>
      </c>
      <c r="C94" s="91">
        <v>0</v>
      </c>
      <c r="D94" s="91">
        <v>3262</v>
      </c>
      <c r="E94" s="91">
        <v>5927</v>
      </c>
      <c r="F94" s="91">
        <v>10877</v>
      </c>
      <c r="G94" s="91">
        <v>9758</v>
      </c>
      <c r="H94" s="91">
        <v>9479</v>
      </c>
      <c r="I94" s="91">
        <v>12180</v>
      </c>
      <c r="J94" s="91">
        <v>17030</v>
      </c>
      <c r="K94" s="91">
        <v>5315</v>
      </c>
      <c r="L94" s="91">
        <v>1570</v>
      </c>
      <c r="M94" s="91">
        <v>2676</v>
      </c>
      <c r="N94" s="91">
        <f t="shared" si="4"/>
        <v>78328</v>
      </c>
    </row>
    <row r="95" spans="1:14" x14ac:dyDescent="0.25">
      <c r="A95" s="82" t="s">
        <v>163</v>
      </c>
      <c r="B95" s="91">
        <v>0</v>
      </c>
      <c r="C95" s="91">
        <v>3627</v>
      </c>
      <c r="D95" s="91">
        <v>1037</v>
      </c>
      <c r="E95" s="91">
        <v>2457</v>
      </c>
      <c r="F95" s="91">
        <v>1978</v>
      </c>
      <c r="G95" s="91">
        <v>3441</v>
      </c>
      <c r="H95" s="91">
        <v>518</v>
      </c>
      <c r="I95" s="91">
        <v>403</v>
      </c>
      <c r="J95" s="91">
        <v>0</v>
      </c>
      <c r="K95" s="91">
        <v>1555</v>
      </c>
      <c r="L95" s="91">
        <v>762</v>
      </c>
      <c r="M95" s="91">
        <v>0</v>
      </c>
      <c r="N95" s="91">
        <f t="shared" si="4"/>
        <v>15778</v>
      </c>
    </row>
    <row r="96" spans="1:14" x14ac:dyDescent="0.25">
      <c r="A96" s="82" t="s">
        <v>164</v>
      </c>
      <c r="B96" s="91">
        <v>246038</v>
      </c>
      <c r="C96" s="91">
        <v>140469</v>
      </c>
      <c r="D96" s="91">
        <v>340263</v>
      </c>
      <c r="E96" s="91">
        <v>289021</v>
      </c>
      <c r="F96" s="91">
        <v>135795</v>
      </c>
      <c r="G96" s="91">
        <v>179854</v>
      </c>
      <c r="H96" s="91">
        <v>278858</v>
      </c>
      <c r="I96" s="91">
        <v>248252</v>
      </c>
      <c r="J96" s="91">
        <v>598070</v>
      </c>
      <c r="K96" s="91">
        <v>453936</v>
      </c>
      <c r="L96" s="91">
        <v>425143</v>
      </c>
      <c r="M96" s="91">
        <v>560577</v>
      </c>
      <c r="N96" s="91">
        <f t="shared" si="4"/>
        <v>3896276</v>
      </c>
    </row>
    <row r="97" spans="1:14" x14ac:dyDescent="0.25">
      <c r="A97" s="82" t="s">
        <v>184</v>
      </c>
      <c r="B97" s="91">
        <v>0</v>
      </c>
      <c r="C97" s="91">
        <v>0</v>
      </c>
      <c r="D97" s="91">
        <v>0</v>
      </c>
      <c r="E97" s="91">
        <v>1512</v>
      </c>
      <c r="F97" s="91">
        <v>0</v>
      </c>
      <c r="G97" s="91">
        <v>0</v>
      </c>
      <c r="H97" s="91">
        <v>0</v>
      </c>
      <c r="I97" s="91">
        <v>0</v>
      </c>
      <c r="J97" s="91">
        <v>0</v>
      </c>
      <c r="K97" s="91">
        <v>0</v>
      </c>
      <c r="L97" s="91">
        <v>0</v>
      </c>
      <c r="M97" s="91">
        <v>0</v>
      </c>
      <c r="N97" s="91">
        <f t="shared" si="4"/>
        <v>1512</v>
      </c>
    </row>
    <row r="98" spans="1:14" x14ac:dyDescent="0.25">
      <c r="A98" s="82" t="s">
        <v>145</v>
      </c>
      <c r="B98" s="91">
        <v>39343</v>
      </c>
      <c r="C98" s="91">
        <v>30803</v>
      </c>
      <c r="D98" s="91">
        <v>24599</v>
      </c>
      <c r="E98" s="91">
        <v>42242</v>
      </c>
      <c r="F98" s="91">
        <v>9670</v>
      </c>
      <c r="G98" s="91">
        <v>3732</v>
      </c>
      <c r="H98" s="91">
        <v>12462</v>
      </c>
      <c r="I98" s="91">
        <v>17164</v>
      </c>
      <c r="J98" s="91">
        <v>8293</v>
      </c>
      <c r="K98" s="91">
        <v>11365</v>
      </c>
      <c r="L98" s="91">
        <v>6362</v>
      </c>
      <c r="M98" s="91">
        <v>5151</v>
      </c>
      <c r="N98" s="91">
        <f t="shared" si="4"/>
        <v>211186</v>
      </c>
    </row>
    <row r="99" spans="1:14" x14ac:dyDescent="0.25">
      <c r="A99" s="87" t="s">
        <v>146</v>
      </c>
      <c r="B99" s="91">
        <v>715</v>
      </c>
      <c r="C99" s="91">
        <v>0</v>
      </c>
      <c r="D99" s="91">
        <v>0</v>
      </c>
      <c r="E99" s="91">
        <v>10500</v>
      </c>
      <c r="F99" s="91">
        <v>0</v>
      </c>
      <c r="G99" s="91">
        <v>0</v>
      </c>
      <c r="H99" s="91">
        <v>0</v>
      </c>
      <c r="I99" s="91">
        <v>0</v>
      </c>
      <c r="J99" s="91">
        <v>8144</v>
      </c>
      <c r="K99" s="91">
        <v>10540</v>
      </c>
      <c r="L99" s="91">
        <v>0</v>
      </c>
      <c r="M99" s="91">
        <v>0</v>
      </c>
      <c r="N99" s="91">
        <f t="shared" si="4"/>
        <v>29899</v>
      </c>
    </row>
    <row r="100" spans="1:14" x14ac:dyDescent="0.25">
      <c r="A100" s="87" t="s">
        <v>147</v>
      </c>
      <c r="B100" s="91">
        <v>0</v>
      </c>
      <c r="C100" s="91">
        <v>0</v>
      </c>
      <c r="D100" s="91">
        <v>40333</v>
      </c>
      <c r="E100" s="91">
        <v>17707</v>
      </c>
      <c r="F100" s="91">
        <v>47939</v>
      </c>
      <c r="G100" s="91">
        <v>42657</v>
      </c>
      <c r="H100" s="91">
        <v>44752</v>
      </c>
      <c r="I100" s="91">
        <v>73831</v>
      </c>
      <c r="J100" s="91">
        <v>90462</v>
      </c>
      <c r="K100" s="91">
        <v>62859</v>
      </c>
      <c r="L100" s="91">
        <v>19825</v>
      </c>
      <c r="M100" s="91">
        <v>39609</v>
      </c>
      <c r="N100" s="91">
        <f t="shared" si="4"/>
        <v>479974</v>
      </c>
    </row>
    <row r="101" spans="1:14" x14ac:dyDescent="0.25">
      <c r="A101" s="87"/>
    </row>
    <row r="102" spans="1:14" ht="14" x14ac:dyDescent="0.3">
      <c r="A102" s="80" t="s">
        <v>165</v>
      </c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</row>
    <row r="103" spans="1:14" ht="14" x14ac:dyDescent="0.3">
      <c r="A103" s="84" t="s">
        <v>186</v>
      </c>
      <c r="B103" s="91">
        <v>0</v>
      </c>
      <c r="C103" s="91">
        <v>523</v>
      </c>
      <c r="D103" s="91">
        <v>0</v>
      </c>
      <c r="E103" s="91">
        <v>0</v>
      </c>
      <c r="F103" s="91">
        <v>0</v>
      </c>
      <c r="G103" s="91">
        <v>0</v>
      </c>
      <c r="H103" s="91">
        <v>0</v>
      </c>
      <c r="I103" s="91">
        <v>0</v>
      </c>
      <c r="J103" s="91">
        <v>0</v>
      </c>
      <c r="K103" s="91">
        <v>4288</v>
      </c>
      <c r="L103" s="91">
        <v>315</v>
      </c>
      <c r="M103" s="91">
        <v>213</v>
      </c>
      <c r="N103" s="91">
        <f t="shared" ref="N103:N114" si="5">SUM(A103:M103)</f>
        <v>5339</v>
      </c>
    </row>
    <row r="104" spans="1:14" ht="14" x14ac:dyDescent="0.3">
      <c r="A104" s="82" t="s">
        <v>158</v>
      </c>
      <c r="B104" s="95">
        <v>1909</v>
      </c>
      <c r="C104" s="91">
        <v>9805</v>
      </c>
      <c r="D104" s="91">
        <v>10726</v>
      </c>
      <c r="E104" s="91">
        <v>1928</v>
      </c>
      <c r="F104" s="91">
        <v>0</v>
      </c>
      <c r="G104" s="91">
        <v>0</v>
      </c>
      <c r="H104" s="91">
        <v>0</v>
      </c>
      <c r="I104" s="91">
        <v>118</v>
      </c>
      <c r="J104" s="91">
        <v>0</v>
      </c>
      <c r="K104" s="91">
        <v>0</v>
      </c>
      <c r="L104" s="91">
        <v>0</v>
      </c>
      <c r="M104" s="91">
        <v>0</v>
      </c>
      <c r="N104" s="91">
        <f t="shared" si="5"/>
        <v>24486</v>
      </c>
    </row>
    <row r="105" spans="1:14" x14ac:dyDescent="0.25">
      <c r="A105" s="82" t="s">
        <v>150</v>
      </c>
      <c r="B105" s="91">
        <v>8644</v>
      </c>
      <c r="C105" s="91">
        <v>315</v>
      </c>
      <c r="D105" s="91">
        <v>3445</v>
      </c>
      <c r="E105" s="91">
        <v>0</v>
      </c>
      <c r="F105" s="91">
        <v>13470</v>
      </c>
      <c r="G105" s="91">
        <v>315</v>
      </c>
      <c r="H105" s="91">
        <v>945</v>
      </c>
      <c r="I105" s="91">
        <v>315</v>
      </c>
      <c r="J105" s="91">
        <v>315</v>
      </c>
      <c r="K105" s="91">
        <v>4288</v>
      </c>
      <c r="L105" s="91">
        <v>315</v>
      </c>
      <c r="M105" s="91">
        <v>315</v>
      </c>
      <c r="N105" s="91">
        <f t="shared" si="5"/>
        <v>32682</v>
      </c>
    </row>
    <row r="106" spans="1:14" x14ac:dyDescent="0.25">
      <c r="A106" s="82" t="s">
        <v>160</v>
      </c>
      <c r="B106" s="91">
        <v>0</v>
      </c>
      <c r="C106" s="91">
        <v>0</v>
      </c>
      <c r="D106" s="91">
        <v>0</v>
      </c>
      <c r="E106" s="91">
        <v>0</v>
      </c>
      <c r="F106" s="91">
        <v>0</v>
      </c>
      <c r="G106" s="91">
        <v>0</v>
      </c>
      <c r="H106" s="91">
        <v>300</v>
      </c>
      <c r="I106" s="91">
        <v>0</v>
      </c>
      <c r="J106" s="91">
        <v>0</v>
      </c>
      <c r="K106" s="91">
        <v>0</v>
      </c>
      <c r="L106" s="91">
        <v>0</v>
      </c>
      <c r="M106" s="91">
        <v>0</v>
      </c>
      <c r="N106" s="91">
        <f t="shared" si="5"/>
        <v>300</v>
      </c>
    </row>
    <row r="107" spans="1:14" x14ac:dyDescent="0.25">
      <c r="A107" s="82" t="s">
        <v>134</v>
      </c>
      <c r="B107" s="91">
        <v>1463</v>
      </c>
      <c r="C107" s="91">
        <v>275</v>
      </c>
      <c r="D107" s="91">
        <v>3770</v>
      </c>
      <c r="E107" s="91">
        <v>3259</v>
      </c>
      <c r="F107" s="91">
        <v>3336</v>
      </c>
      <c r="G107" s="91">
        <v>2722</v>
      </c>
      <c r="H107" s="91">
        <v>5500</v>
      </c>
      <c r="I107" s="91">
        <v>1797</v>
      </c>
      <c r="J107" s="91">
        <v>4794</v>
      </c>
      <c r="K107" s="91">
        <v>5573</v>
      </c>
      <c r="L107" s="91">
        <v>10725</v>
      </c>
      <c r="M107" s="91">
        <v>4710</v>
      </c>
      <c r="N107" s="91">
        <f t="shared" si="5"/>
        <v>47924</v>
      </c>
    </row>
    <row r="108" spans="1:14" x14ac:dyDescent="0.25">
      <c r="A108" s="82" t="s">
        <v>135</v>
      </c>
      <c r="B108" s="91">
        <v>60576</v>
      </c>
      <c r="C108" s="91">
        <v>51133</v>
      </c>
      <c r="D108" s="91">
        <v>22408</v>
      </c>
      <c r="E108" s="91">
        <v>9566</v>
      </c>
      <c r="F108" s="91">
        <v>11340</v>
      </c>
      <c r="G108" s="91">
        <v>15072</v>
      </c>
      <c r="H108" s="91">
        <v>2602</v>
      </c>
      <c r="I108" s="91">
        <v>672</v>
      </c>
      <c r="J108" s="91">
        <v>162</v>
      </c>
      <c r="K108" s="91">
        <v>1052</v>
      </c>
      <c r="L108" s="91">
        <v>621</v>
      </c>
      <c r="M108" s="91">
        <v>557</v>
      </c>
      <c r="N108" s="91">
        <f t="shared" si="5"/>
        <v>175761</v>
      </c>
    </row>
    <row r="109" spans="1:14" x14ac:dyDescent="0.25">
      <c r="A109" s="87" t="s">
        <v>138</v>
      </c>
      <c r="B109" s="91">
        <v>2570</v>
      </c>
      <c r="C109" s="91">
        <v>3136</v>
      </c>
      <c r="D109" s="91">
        <v>2524</v>
      </c>
      <c r="E109" s="91">
        <v>0</v>
      </c>
      <c r="F109" s="91">
        <v>0</v>
      </c>
      <c r="G109" s="91">
        <v>0</v>
      </c>
      <c r="H109" s="91">
        <v>0</v>
      </c>
      <c r="I109" s="91">
        <v>0</v>
      </c>
      <c r="J109" s="91">
        <v>0</v>
      </c>
      <c r="K109" s="91">
        <v>0</v>
      </c>
      <c r="L109" s="91">
        <v>0</v>
      </c>
      <c r="M109" s="91">
        <v>0</v>
      </c>
      <c r="N109" s="91">
        <f t="shared" si="5"/>
        <v>8230</v>
      </c>
    </row>
    <row r="110" spans="1:14" x14ac:dyDescent="0.25">
      <c r="A110" s="82" t="s">
        <v>139</v>
      </c>
      <c r="B110" s="91">
        <v>20610</v>
      </c>
      <c r="C110" s="91">
        <v>15479</v>
      </c>
      <c r="D110" s="91">
        <v>15940</v>
      </c>
      <c r="E110" s="91">
        <v>10979</v>
      </c>
      <c r="F110" s="91">
        <v>12831</v>
      </c>
      <c r="G110" s="91">
        <v>11098</v>
      </c>
      <c r="H110" s="91">
        <v>12528</v>
      </c>
      <c r="I110" s="91">
        <v>18461</v>
      </c>
      <c r="J110" s="91">
        <v>25397</v>
      </c>
      <c r="K110" s="91">
        <v>21222</v>
      </c>
      <c r="L110" s="91">
        <v>7554</v>
      </c>
      <c r="M110" s="91">
        <v>12378</v>
      </c>
      <c r="N110" s="91">
        <f t="shared" si="5"/>
        <v>184477</v>
      </c>
    </row>
    <row r="111" spans="1:14" x14ac:dyDescent="0.25">
      <c r="A111" s="82" t="s">
        <v>162</v>
      </c>
      <c r="B111" s="91">
        <v>1668</v>
      </c>
      <c r="C111" s="91">
        <v>625</v>
      </c>
      <c r="D111" s="91">
        <v>1245</v>
      </c>
      <c r="E111" s="91">
        <v>1284</v>
      </c>
      <c r="F111" s="91">
        <v>2866</v>
      </c>
      <c r="G111" s="91">
        <v>3852</v>
      </c>
      <c r="H111" s="91">
        <v>1510</v>
      </c>
      <c r="I111" s="91">
        <v>1381</v>
      </c>
      <c r="J111" s="91">
        <v>1815</v>
      </c>
      <c r="K111" s="91">
        <v>2542</v>
      </c>
      <c r="L111" s="91">
        <v>255</v>
      </c>
      <c r="M111" s="91">
        <v>1674</v>
      </c>
      <c r="N111" s="91">
        <f t="shared" si="5"/>
        <v>20717</v>
      </c>
    </row>
    <row r="112" spans="1:14" x14ac:dyDescent="0.25">
      <c r="A112" s="87" t="s">
        <v>164</v>
      </c>
      <c r="B112" s="91">
        <v>0</v>
      </c>
      <c r="C112" s="91">
        <v>0</v>
      </c>
      <c r="D112" s="91">
        <v>0</v>
      </c>
      <c r="E112" s="91">
        <v>0</v>
      </c>
      <c r="F112" s="91">
        <v>0</v>
      </c>
      <c r="G112" s="91">
        <v>0</v>
      </c>
      <c r="H112" s="91">
        <v>5990</v>
      </c>
      <c r="I112" s="91">
        <v>0</v>
      </c>
      <c r="J112" s="91">
        <v>576</v>
      </c>
      <c r="K112" s="91">
        <v>0</v>
      </c>
      <c r="L112" s="91">
        <v>162</v>
      </c>
      <c r="M112" s="91">
        <v>0</v>
      </c>
      <c r="N112" s="91">
        <f t="shared" si="5"/>
        <v>6728</v>
      </c>
    </row>
    <row r="113" spans="1:14" x14ac:dyDescent="0.25">
      <c r="A113" s="82" t="s">
        <v>145</v>
      </c>
      <c r="B113" s="91">
        <v>0</v>
      </c>
      <c r="C113" s="91">
        <v>500</v>
      </c>
      <c r="D113" s="91">
        <v>0</v>
      </c>
      <c r="E113" s="91">
        <v>0</v>
      </c>
      <c r="F113" s="91">
        <v>0</v>
      </c>
      <c r="G113" s="91">
        <v>0</v>
      </c>
      <c r="H113" s="91">
        <v>0</v>
      </c>
      <c r="I113" s="91">
        <v>0</v>
      </c>
      <c r="J113" s="91">
        <v>0</v>
      </c>
      <c r="K113" s="91">
        <v>0</v>
      </c>
      <c r="L113" s="91">
        <v>0</v>
      </c>
      <c r="M113" s="91">
        <v>0</v>
      </c>
      <c r="N113" s="91">
        <f t="shared" si="5"/>
        <v>500</v>
      </c>
    </row>
    <row r="114" spans="1:14" x14ac:dyDescent="0.25">
      <c r="A114" s="87" t="s">
        <v>147</v>
      </c>
      <c r="B114" s="91">
        <v>0</v>
      </c>
      <c r="C114" s="91">
        <v>0</v>
      </c>
      <c r="D114" s="91">
        <v>167</v>
      </c>
      <c r="E114" s="91">
        <v>1444</v>
      </c>
      <c r="F114" s="91">
        <v>2195</v>
      </c>
      <c r="G114" s="91">
        <v>349</v>
      </c>
      <c r="H114" s="91">
        <v>350</v>
      </c>
      <c r="I114" s="91">
        <v>0</v>
      </c>
      <c r="J114" s="91">
        <v>1862</v>
      </c>
      <c r="K114" s="91">
        <v>250</v>
      </c>
      <c r="L114" s="91">
        <v>4077</v>
      </c>
      <c r="M114" s="91">
        <v>0</v>
      </c>
      <c r="N114" s="91">
        <f t="shared" si="5"/>
        <v>10694</v>
      </c>
    </row>
    <row r="116" spans="1:14" ht="14" x14ac:dyDescent="0.3">
      <c r="A116" s="80" t="s">
        <v>166</v>
      </c>
    </row>
    <row r="117" spans="1:14" ht="14" x14ac:dyDescent="0.3">
      <c r="A117" s="82" t="s">
        <v>229</v>
      </c>
      <c r="B117" s="96">
        <v>0</v>
      </c>
      <c r="C117" s="91">
        <v>0</v>
      </c>
      <c r="D117" s="91">
        <v>0</v>
      </c>
      <c r="E117" s="91">
        <v>0</v>
      </c>
      <c r="F117" s="91">
        <v>0</v>
      </c>
      <c r="G117" s="91">
        <v>5810</v>
      </c>
      <c r="H117" s="91">
        <v>0</v>
      </c>
      <c r="I117" s="91">
        <v>0</v>
      </c>
      <c r="J117" s="91">
        <v>0</v>
      </c>
      <c r="K117" s="91">
        <v>12286</v>
      </c>
      <c r="L117" s="91">
        <v>20000</v>
      </c>
      <c r="M117" s="91">
        <v>0</v>
      </c>
      <c r="N117" s="91">
        <f t="shared" ref="N117:N129" si="6">SUM(A117:M117)</f>
        <v>38096</v>
      </c>
    </row>
    <row r="118" spans="1:14" ht="14" x14ac:dyDescent="0.3">
      <c r="A118" s="82" t="s">
        <v>158</v>
      </c>
      <c r="B118" s="96">
        <v>0</v>
      </c>
      <c r="C118" s="91">
        <v>14693</v>
      </c>
      <c r="D118" s="91">
        <v>15271</v>
      </c>
      <c r="E118" s="91">
        <v>0</v>
      </c>
      <c r="F118" s="91">
        <v>3197</v>
      </c>
      <c r="G118" s="91">
        <v>24292</v>
      </c>
      <c r="H118" s="91">
        <v>0</v>
      </c>
      <c r="I118" s="91">
        <v>0</v>
      </c>
      <c r="J118" s="91">
        <v>0</v>
      </c>
      <c r="K118" s="91">
        <v>19069</v>
      </c>
      <c r="L118" s="91">
        <v>11329</v>
      </c>
      <c r="M118" s="91">
        <v>0</v>
      </c>
      <c r="N118" s="91">
        <f t="shared" si="6"/>
        <v>87851</v>
      </c>
    </row>
    <row r="119" spans="1:14" ht="14" x14ac:dyDescent="0.3">
      <c r="A119" s="87" t="s">
        <v>187</v>
      </c>
      <c r="B119" s="97">
        <v>0</v>
      </c>
      <c r="C119" s="91">
        <v>2059</v>
      </c>
      <c r="D119" s="91">
        <v>0</v>
      </c>
      <c r="E119" s="91">
        <v>0</v>
      </c>
      <c r="F119" s="91">
        <v>0</v>
      </c>
      <c r="G119" s="91">
        <v>0</v>
      </c>
      <c r="H119" s="91">
        <v>0</v>
      </c>
      <c r="I119" s="91">
        <v>0</v>
      </c>
      <c r="J119" s="91">
        <v>0</v>
      </c>
      <c r="K119" s="91">
        <v>0</v>
      </c>
      <c r="L119" s="91">
        <v>6064</v>
      </c>
      <c r="M119" s="91">
        <v>0</v>
      </c>
      <c r="N119" s="91">
        <f t="shared" si="6"/>
        <v>8123</v>
      </c>
    </row>
    <row r="120" spans="1:14" x14ac:dyDescent="0.25">
      <c r="A120" s="82" t="s">
        <v>137</v>
      </c>
      <c r="B120" s="91">
        <v>16770</v>
      </c>
      <c r="C120" s="91">
        <v>0</v>
      </c>
      <c r="D120" s="91">
        <v>6900</v>
      </c>
      <c r="E120" s="91">
        <v>4656</v>
      </c>
      <c r="F120" s="91">
        <v>0</v>
      </c>
      <c r="G120" s="91">
        <v>9994</v>
      </c>
      <c r="H120" s="91">
        <v>0</v>
      </c>
      <c r="I120" s="91">
        <v>13578</v>
      </c>
      <c r="J120" s="91">
        <v>0</v>
      </c>
      <c r="K120" s="91">
        <v>0</v>
      </c>
      <c r="L120" s="91">
        <v>15648</v>
      </c>
      <c r="M120" s="91">
        <v>0</v>
      </c>
      <c r="N120" s="91">
        <f t="shared" si="6"/>
        <v>67546</v>
      </c>
    </row>
    <row r="121" spans="1:14" x14ac:dyDescent="0.25">
      <c r="A121" s="82" t="s">
        <v>138</v>
      </c>
      <c r="B121" s="91">
        <v>147153</v>
      </c>
      <c r="C121" s="91">
        <v>139215</v>
      </c>
      <c r="D121" s="91">
        <v>213940</v>
      </c>
      <c r="E121" s="91">
        <v>107923</v>
      </c>
      <c r="F121" s="91">
        <v>191609</v>
      </c>
      <c r="G121" s="91">
        <v>59365</v>
      </c>
      <c r="H121" s="91">
        <v>18441</v>
      </c>
      <c r="I121" s="91">
        <v>3155</v>
      </c>
      <c r="J121" s="91">
        <v>17431</v>
      </c>
      <c r="K121" s="91">
        <v>0</v>
      </c>
      <c r="L121" s="91">
        <v>576</v>
      </c>
      <c r="M121" s="91">
        <v>140665</v>
      </c>
      <c r="N121" s="91">
        <f t="shared" si="6"/>
        <v>1039473</v>
      </c>
    </row>
    <row r="122" spans="1:14" x14ac:dyDescent="0.25">
      <c r="A122" s="87" t="s">
        <v>192</v>
      </c>
      <c r="B122" s="91">
        <v>0</v>
      </c>
      <c r="C122" s="91">
        <v>0</v>
      </c>
      <c r="D122" s="91">
        <v>69629</v>
      </c>
      <c r="E122" s="91">
        <v>17220</v>
      </c>
      <c r="F122" s="91">
        <v>0</v>
      </c>
      <c r="G122" s="91">
        <v>0</v>
      </c>
      <c r="H122" s="91">
        <v>0</v>
      </c>
      <c r="I122" s="91">
        <v>0</v>
      </c>
      <c r="J122" s="91">
        <v>0</v>
      </c>
      <c r="K122" s="91">
        <v>0</v>
      </c>
      <c r="L122" s="91">
        <v>0</v>
      </c>
      <c r="M122" s="91">
        <v>0</v>
      </c>
      <c r="N122" s="91">
        <f t="shared" si="6"/>
        <v>86849</v>
      </c>
    </row>
    <row r="123" spans="1:14" x14ac:dyDescent="0.25">
      <c r="A123" s="87" t="s">
        <v>161</v>
      </c>
      <c r="B123" s="91">
        <v>0</v>
      </c>
      <c r="C123" s="91">
        <v>0</v>
      </c>
      <c r="D123" s="91">
        <v>489</v>
      </c>
      <c r="E123" s="91">
        <v>0</v>
      </c>
      <c r="F123" s="91">
        <v>0</v>
      </c>
      <c r="G123" s="91">
        <v>0</v>
      </c>
      <c r="H123" s="91">
        <v>244</v>
      </c>
      <c r="I123" s="91">
        <v>157</v>
      </c>
      <c r="J123" s="91">
        <v>360</v>
      </c>
      <c r="K123" s="91">
        <v>0</v>
      </c>
      <c r="L123" s="91">
        <v>0</v>
      </c>
      <c r="M123" s="91">
        <v>98</v>
      </c>
      <c r="N123" s="91">
        <f t="shared" si="6"/>
        <v>1348</v>
      </c>
    </row>
    <row r="124" spans="1:14" x14ac:dyDescent="0.25">
      <c r="A124" s="82" t="s">
        <v>167</v>
      </c>
      <c r="B124" s="91">
        <v>0</v>
      </c>
      <c r="C124" s="91">
        <v>0</v>
      </c>
      <c r="D124" s="91">
        <v>0</v>
      </c>
      <c r="E124" s="91">
        <v>0</v>
      </c>
      <c r="F124" s="91">
        <v>0</v>
      </c>
      <c r="G124" s="91">
        <v>0</v>
      </c>
      <c r="H124" s="91">
        <v>23</v>
      </c>
      <c r="I124" s="91">
        <v>0</v>
      </c>
      <c r="J124" s="91">
        <v>0</v>
      </c>
      <c r="K124" s="91">
        <v>0</v>
      </c>
      <c r="L124" s="91">
        <v>0</v>
      </c>
      <c r="M124" s="91">
        <v>0</v>
      </c>
      <c r="N124" s="91">
        <f t="shared" si="6"/>
        <v>23</v>
      </c>
    </row>
    <row r="125" spans="1:14" x14ac:dyDescent="0.25">
      <c r="A125" s="82" t="s">
        <v>141</v>
      </c>
      <c r="B125" s="91">
        <v>157</v>
      </c>
      <c r="C125" s="91">
        <v>0</v>
      </c>
      <c r="D125" s="91">
        <v>0</v>
      </c>
      <c r="E125" s="91">
        <v>0</v>
      </c>
      <c r="F125" s="91">
        <v>0</v>
      </c>
      <c r="G125" s="91">
        <v>0</v>
      </c>
      <c r="H125" s="91">
        <v>0</v>
      </c>
      <c r="I125" s="91">
        <v>0</v>
      </c>
      <c r="J125" s="91">
        <v>0</v>
      </c>
      <c r="K125" s="91">
        <v>0</v>
      </c>
      <c r="L125" s="91">
        <v>0</v>
      </c>
      <c r="M125" s="91">
        <v>0</v>
      </c>
      <c r="N125" s="91">
        <f t="shared" si="6"/>
        <v>157</v>
      </c>
    </row>
    <row r="126" spans="1:14" x14ac:dyDescent="0.25">
      <c r="A126" s="82" t="s">
        <v>181</v>
      </c>
      <c r="B126" s="91">
        <v>7606</v>
      </c>
      <c r="C126" s="91">
        <v>4171</v>
      </c>
      <c r="D126" s="91">
        <v>0</v>
      </c>
      <c r="E126" s="91">
        <v>0</v>
      </c>
      <c r="F126" s="91">
        <v>0</v>
      </c>
      <c r="G126" s="91">
        <v>0</v>
      </c>
      <c r="H126" s="91">
        <v>0</v>
      </c>
      <c r="I126" s="91">
        <v>8880</v>
      </c>
      <c r="J126" s="91">
        <v>0</v>
      </c>
      <c r="K126" s="91">
        <v>0</v>
      </c>
      <c r="L126" s="91">
        <v>0</v>
      </c>
      <c r="M126" s="91">
        <v>0</v>
      </c>
      <c r="N126" s="91">
        <f t="shared" si="6"/>
        <v>20657</v>
      </c>
    </row>
    <row r="127" spans="1:14" x14ac:dyDescent="0.25">
      <c r="A127" s="82" t="s">
        <v>143</v>
      </c>
      <c r="B127" s="91">
        <v>0</v>
      </c>
      <c r="C127" s="91">
        <v>0</v>
      </c>
      <c r="D127" s="91">
        <v>0</v>
      </c>
      <c r="E127" s="91">
        <v>2000</v>
      </c>
      <c r="F127" s="91">
        <v>0</v>
      </c>
      <c r="G127" s="91">
        <v>0</v>
      </c>
      <c r="H127" s="91">
        <v>0</v>
      </c>
      <c r="I127" s="91">
        <v>0</v>
      </c>
      <c r="J127" s="91">
        <v>0</v>
      </c>
      <c r="K127" s="91">
        <v>0</v>
      </c>
      <c r="L127" s="91">
        <v>0</v>
      </c>
      <c r="M127" s="91">
        <v>451</v>
      </c>
      <c r="N127" s="91">
        <f t="shared" si="6"/>
        <v>2451</v>
      </c>
    </row>
    <row r="128" spans="1:14" x14ac:dyDescent="0.25">
      <c r="A128" s="82" t="s">
        <v>180</v>
      </c>
      <c r="B128" s="91">
        <v>1152</v>
      </c>
      <c r="C128" s="91">
        <v>0</v>
      </c>
      <c r="D128" s="91">
        <v>576</v>
      </c>
      <c r="E128" s="91">
        <v>0</v>
      </c>
      <c r="F128" s="91">
        <v>0</v>
      </c>
      <c r="G128" s="91">
        <v>0</v>
      </c>
      <c r="H128" s="91">
        <v>460</v>
      </c>
      <c r="I128" s="91">
        <v>460</v>
      </c>
      <c r="J128" s="91">
        <v>0</v>
      </c>
      <c r="K128" s="91">
        <v>920</v>
      </c>
      <c r="L128" s="91">
        <v>1415</v>
      </c>
      <c r="M128" s="91">
        <v>0</v>
      </c>
      <c r="N128" s="91">
        <f t="shared" si="6"/>
        <v>4983</v>
      </c>
    </row>
    <row r="129" spans="1:14" x14ac:dyDescent="0.25">
      <c r="A129" s="82" t="s">
        <v>147</v>
      </c>
      <c r="B129" s="91">
        <v>88184</v>
      </c>
      <c r="C129" s="91">
        <v>121858</v>
      </c>
      <c r="D129" s="91">
        <v>233123</v>
      </c>
      <c r="E129" s="91">
        <v>353150</v>
      </c>
      <c r="F129" s="91">
        <v>303234</v>
      </c>
      <c r="G129" s="91">
        <v>85425</v>
      </c>
      <c r="H129" s="91">
        <v>285423</v>
      </c>
      <c r="I129" s="91">
        <v>221452</v>
      </c>
      <c r="J129" s="91">
        <v>308022</v>
      </c>
      <c r="K129" s="91">
        <v>168017</v>
      </c>
      <c r="L129" s="91">
        <v>104781</v>
      </c>
      <c r="M129" s="91">
        <v>128892</v>
      </c>
      <c r="N129" s="91">
        <f t="shared" si="6"/>
        <v>2401561</v>
      </c>
    </row>
    <row r="131" spans="1:14" x14ac:dyDescent="0.25">
      <c r="A131" s="82"/>
    </row>
    <row r="132" spans="1:14" ht="14" x14ac:dyDescent="0.3">
      <c r="A132" s="80" t="s">
        <v>168</v>
      </c>
      <c r="B132" s="81"/>
      <c r="C132" s="91"/>
    </row>
    <row r="133" spans="1:14" ht="14" x14ac:dyDescent="0.3">
      <c r="A133" s="82" t="s">
        <v>158</v>
      </c>
      <c r="B133" s="85">
        <v>0</v>
      </c>
      <c r="C133" s="91">
        <v>0</v>
      </c>
      <c r="D133">
        <v>0</v>
      </c>
      <c r="E133">
        <v>0</v>
      </c>
      <c r="F133">
        <v>0</v>
      </c>
      <c r="G133">
        <v>524</v>
      </c>
      <c r="H133">
        <v>546</v>
      </c>
      <c r="I133" s="91">
        <v>1769</v>
      </c>
      <c r="J133" s="91">
        <v>3808</v>
      </c>
      <c r="K133">
        <v>670</v>
      </c>
      <c r="L133" s="91">
        <v>4850</v>
      </c>
      <c r="M133" s="91">
        <v>3838</v>
      </c>
      <c r="N133" s="91">
        <f t="shared" ref="N133:N136" si="7">SUM(A133:M133)</f>
        <v>16005</v>
      </c>
    </row>
    <row r="134" spans="1:14" ht="14" x14ac:dyDescent="0.3">
      <c r="A134" s="82" t="s">
        <v>160</v>
      </c>
      <c r="B134" s="85">
        <v>0</v>
      </c>
      <c r="C134">
        <v>0</v>
      </c>
      <c r="D134">
        <v>0</v>
      </c>
      <c r="E134" s="91">
        <v>6926</v>
      </c>
      <c r="F134">
        <v>0</v>
      </c>
      <c r="G134">
        <v>0</v>
      </c>
      <c r="H134" s="91">
        <v>7775</v>
      </c>
      <c r="I134">
        <v>0</v>
      </c>
      <c r="J134">
        <v>0</v>
      </c>
      <c r="K134">
        <v>0</v>
      </c>
      <c r="L134">
        <v>0</v>
      </c>
      <c r="M134">
        <v>0</v>
      </c>
      <c r="N134" s="91">
        <f t="shared" si="7"/>
        <v>14701</v>
      </c>
    </row>
    <row r="135" spans="1:14" ht="14" x14ac:dyDescent="0.3">
      <c r="A135" s="87" t="s">
        <v>134</v>
      </c>
      <c r="B135" s="8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570</v>
      </c>
      <c r="J135">
        <v>274</v>
      </c>
      <c r="K135">
        <v>360</v>
      </c>
      <c r="L135">
        <v>0</v>
      </c>
      <c r="M135">
        <v>0</v>
      </c>
      <c r="N135" s="91">
        <f t="shared" si="7"/>
        <v>1204</v>
      </c>
    </row>
    <row r="136" spans="1:14" ht="14" x14ac:dyDescent="0.3">
      <c r="A136" s="82" t="s">
        <v>161</v>
      </c>
      <c r="B136" s="85">
        <v>0</v>
      </c>
      <c r="C136">
        <v>0</v>
      </c>
      <c r="D136">
        <v>253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 s="91">
        <f t="shared" si="7"/>
        <v>253</v>
      </c>
    </row>
    <row r="137" spans="1:14" x14ac:dyDescent="0.25">
      <c r="A137" s="82"/>
    </row>
    <row r="138" spans="1:14" ht="14" x14ac:dyDescent="0.3">
      <c r="A138" s="80" t="s">
        <v>169</v>
      </c>
      <c r="B138" s="95"/>
      <c r="C138" s="91"/>
      <c r="D138" s="91"/>
      <c r="E138" s="91"/>
      <c r="F138" s="91"/>
      <c r="G138" s="91"/>
      <c r="H138" s="91"/>
      <c r="I138" s="91"/>
      <c r="J138" s="91"/>
      <c r="K138" s="91"/>
      <c r="L138" s="91"/>
      <c r="M138" s="91"/>
      <c r="N138" s="91"/>
    </row>
    <row r="139" spans="1:14" ht="14" x14ac:dyDescent="0.3">
      <c r="A139" s="82" t="s">
        <v>170</v>
      </c>
      <c r="B139" s="95">
        <v>1322</v>
      </c>
      <c r="C139" s="91">
        <v>1248</v>
      </c>
      <c r="D139" s="91">
        <v>929</v>
      </c>
      <c r="E139" s="91">
        <v>2160</v>
      </c>
      <c r="F139" s="91">
        <v>451</v>
      </c>
      <c r="G139" s="91">
        <v>1244</v>
      </c>
      <c r="H139" s="91">
        <v>4295</v>
      </c>
      <c r="I139" s="91">
        <v>2060</v>
      </c>
      <c r="J139" s="91">
        <v>209</v>
      </c>
      <c r="K139" s="91">
        <v>4265</v>
      </c>
      <c r="L139" s="91">
        <v>3905</v>
      </c>
      <c r="M139" s="91">
        <v>4786</v>
      </c>
      <c r="N139" s="91">
        <f t="shared" ref="N139:N148" si="8">SUM(A139:M139)</f>
        <v>26874</v>
      </c>
    </row>
    <row r="140" spans="1:14" ht="14" x14ac:dyDescent="0.3">
      <c r="A140" s="82" t="s">
        <v>158</v>
      </c>
      <c r="B140" s="95">
        <v>0</v>
      </c>
      <c r="C140" s="91">
        <v>0</v>
      </c>
      <c r="D140" s="91">
        <v>430</v>
      </c>
      <c r="E140" s="91">
        <v>478</v>
      </c>
      <c r="F140" s="91">
        <v>0</v>
      </c>
      <c r="G140" s="91">
        <v>0</v>
      </c>
      <c r="H140" s="91">
        <v>0</v>
      </c>
      <c r="I140" s="91">
        <v>0</v>
      </c>
      <c r="J140" s="91">
        <v>0</v>
      </c>
      <c r="K140" s="91">
        <v>0</v>
      </c>
      <c r="L140" s="91">
        <v>0</v>
      </c>
      <c r="M140" s="91">
        <v>0</v>
      </c>
      <c r="N140" s="91">
        <f t="shared" si="8"/>
        <v>908</v>
      </c>
    </row>
    <row r="141" spans="1:14" ht="14" x14ac:dyDescent="0.3">
      <c r="A141" s="87" t="s">
        <v>185</v>
      </c>
      <c r="B141" s="94">
        <v>0</v>
      </c>
      <c r="C141" s="91">
        <v>4496</v>
      </c>
      <c r="D141" s="91">
        <v>1060</v>
      </c>
      <c r="E141" s="91">
        <v>5220</v>
      </c>
      <c r="F141" s="91">
        <v>0</v>
      </c>
      <c r="G141" s="91">
        <v>2775</v>
      </c>
      <c r="H141" s="91">
        <v>0</v>
      </c>
      <c r="I141" s="91">
        <v>0</v>
      </c>
      <c r="J141" s="91">
        <v>0</v>
      </c>
      <c r="K141" s="91">
        <v>0</v>
      </c>
      <c r="L141" s="91">
        <v>7095</v>
      </c>
      <c r="M141" s="91">
        <v>0</v>
      </c>
      <c r="N141" s="91">
        <f t="shared" si="8"/>
        <v>20646</v>
      </c>
    </row>
    <row r="142" spans="1:14" x14ac:dyDescent="0.25">
      <c r="A142" s="87" t="s">
        <v>134</v>
      </c>
      <c r="B142" s="91">
        <v>0</v>
      </c>
      <c r="C142" s="91">
        <v>0</v>
      </c>
      <c r="D142" s="91">
        <v>0</v>
      </c>
      <c r="E142" s="91">
        <v>0</v>
      </c>
      <c r="F142" s="91">
        <v>0</v>
      </c>
      <c r="G142" s="91">
        <v>0</v>
      </c>
      <c r="H142" s="91">
        <v>2399</v>
      </c>
      <c r="I142" s="91">
        <v>0</v>
      </c>
      <c r="J142" s="91">
        <v>3091</v>
      </c>
      <c r="K142" s="91">
        <v>427</v>
      </c>
      <c r="L142" s="91">
        <v>0</v>
      </c>
      <c r="M142" s="91">
        <v>29387</v>
      </c>
      <c r="N142" s="91">
        <f t="shared" si="8"/>
        <v>35304</v>
      </c>
    </row>
    <row r="143" spans="1:14" x14ac:dyDescent="0.25">
      <c r="A143" s="82" t="s">
        <v>135</v>
      </c>
      <c r="B143" s="91">
        <v>98772</v>
      </c>
      <c r="C143" s="91">
        <v>19539</v>
      </c>
      <c r="D143" s="91">
        <v>10424</v>
      </c>
      <c r="E143" s="91">
        <v>19170</v>
      </c>
      <c r="F143" s="91">
        <v>0</v>
      </c>
      <c r="G143" s="91">
        <v>13042</v>
      </c>
      <c r="H143" s="91">
        <v>17162</v>
      </c>
      <c r="I143" s="91">
        <v>20167</v>
      </c>
      <c r="J143" s="91">
        <v>50778</v>
      </c>
      <c r="K143" s="91">
        <v>14641</v>
      </c>
      <c r="L143" s="91">
        <v>41714</v>
      </c>
      <c r="M143" s="91">
        <v>1568</v>
      </c>
      <c r="N143" s="91">
        <f t="shared" si="8"/>
        <v>306977</v>
      </c>
    </row>
    <row r="144" spans="1:14" x14ac:dyDescent="0.25">
      <c r="A144" s="82" t="s">
        <v>139</v>
      </c>
      <c r="B144" s="91">
        <v>4230</v>
      </c>
      <c r="C144" s="91">
        <v>0</v>
      </c>
      <c r="D144" s="91">
        <v>0</v>
      </c>
      <c r="E144" s="91">
        <v>3995</v>
      </c>
      <c r="F144" s="91">
        <v>2729</v>
      </c>
      <c r="G144" s="91">
        <v>5370</v>
      </c>
      <c r="H144" s="91">
        <v>1881</v>
      </c>
      <c r="I144" s="91">
        <v>0</v>
      </c>
      <c r="J144" s="91">
        <v>3943</v>
      </c>
      <c r="K144" s="91">
        <v>3943</v>
      </c>
      <c r="L144" s="91">
        <v>0</v>
      </c>
      <c r="M144" s="91">
        <v>2052</v>
      </c>
      <c r="N144" s="91">
        <f t="shared" si="8"/>
        <v>28143</v>
      </c>
    </row>
    <row r="145" spans="1:14" x14ac:dyDescent="0.25">
      <c r="A145" s="82" t="s">
        <v>140</v>
      </c>
      <c r="B145" s="91">
        <v>0</v>
      </c>
      <c r="C145" s="91">
        <v>1174</v>
      </c>
      <c r="D145" s="91">
        <v>3985</v>
      </c>
      <c r="E145" s="91">
        <v>1828</v>
      </c>
      <c r="F145" s="91">
        <v>1267</v>
      </c>
      <c r="G145" s="91">
        <v>637</v>
      </c>
      <c r="H145" s="91">
        <v>661</v>
      </c>
      <c r="I145" s="91">
        <v>2542</v>
      </c>
      <c r="J145" s="91">
        <v>2159</v>
      </c>
      <c r="K145" s="91">
        <v>651</v>
      </c>
      <c r="L145" s="91">
        <v>461</v>
      </c>
      <c r="M145" s="91">
        <v>1272</v>
      </c>
      <c r="N145" s="91">
        <f t="shared" si="8"/>
        <v>16637</v>
      </c>
    </row>
    <row r="146" spans="1:14" x14ac:dyDescent="0.25">
      <c r="A146" s="82" t="s">
        <v>141</v>
      </c>
      <c r="B146" s="91">
        <v>120830</v>
      </c>
      <c r="C146" s="91">
        <v>133856</v>
      </c>
      <c r="D146" s="91">
        <v>121626</v>
      </c>
      <c r="E146" s="91">
        <v>136125</v>
      </c>
      <c r="F146" s="91">
        <v>218054</v>
      </c>
      <c r="G146" s="91">
        <v>404193</v>
      </c>
      <c r="H146" s="91">
        <v>256600</v>
      </c>
      <c r="I146" s="91">
        <v>384200</v>
      </c>
      <c r="J146" s="91">
        <v>404170</v>
      </c>
      <c r="K146" s="91">
        <v>484518</v>
      </c>
      <c r="L146" s="91">
        <v>416598</v>
      </c>
      <c r="M146" s="91">
        <v>201171</v>
      </c>
      <c r="N146" s="91">
        <f t="shared" si="8"/>
        <v>3281941</v>
      </c>
    </row>
    <row r="147" spans="1:14" x14ac:dyDescent="0.25">
      <c r="A147" s="87" t="s">
        <v>143</v>
      </c>
      <c r="B147" s="91">
        <v>1000</v>
      </c>
      <c r="C147" s="91">
        <v>0</v>
      </c>
      <c r="D147" s="91">
        <v>2905</v>
      </c>
      <c r="E147" s="91">
        <v>0</v>
      </c>
      <c r="F147" s="91">
        <v>0</v>
      </c>
      <c r="G147" s="91">
        <v>723</v>
      </c>
      <c r="H147" s="91">
        <v>2996</v>
      </c>
      <c r="I147" s="91">
        <v>0</v>
      </c>
      <c r="J147" s="91">
        <v>0</v>
      </c>
      <c r="K147" s="91">
        <v>0</v>
      </c>
      <c r="L147" s="91">
        <v>4929</v>
      </c>
      <c r="M147" s="91">
        <v>0</v>
      </c>
      <c r="N147" s="91">
        <f t="shared" si="8"/>
        <v>12553</v>
      </c>
    </row>
    <row r="148" spans="1:14" x14ac:dyDescent="0.25">
      <c r="A148" s="82" t="s">
        <v>147</v>
      </c>
      <c r="B148" s="91">
        <v>0</v>
      </c>
      <c r="C148" s="91">
        <v>0</v>
      </c>
      <c r="D148" s="91">
        <v>0</v>
      </c>
      <c r="E148" s="91">
        <v>0</v>
      </c>
      <c r="F148" s="91">
        <v>0</v>
      </c>
      <c r="G148" s="91">
        <v>0</v>
      </c>
      <c r="H148" s="91">
        <v>0</v>
      </c>
      <c r="I148" s="91">
        <v>30</v>
      </c>
      <c r="J148" s="91">
        <v>0</v>
      </c>
      <c r="K148" s="91">
        <v>0</v>
      </c>
      <c r="L148" s="91">
        <v>0</v>
      </c>
      <c r="M148" s="91">
        <v>0</v>
      </c>
      <c r="N148" s="91">
        <f t="shared" si="8"/>
        <v>30</v>
      </c>
    </row>
    <row r="150" spans="1:14" x14ac:dyDescent="0.25">
      <c r="A150" s="82"/>
    </row>
    <row r="151" spans="1:14" ht="14" x14ac:dyDescent="0.3">
      <c r="A151" s="80" t="s">
        <v>171</v>
      </c>
      <c r="B151" s="95"/>
      <c r="C151" s="91"/>
      <c r="D151" s="91"/>
      <c r="E151" s="91"/>
      <c r="F151" s="91"/>
      <c r="G151" s="91"/>
      <c r="H151" s="91"/>
      <c r="I151" s="91"/>
      <c r="J151" s="91"/>
      <c r="K151" s="91"/>
      <c r="L151" s="91"/>
      <c r="M151" s="91"/>
      <c r="N151" s="91"/>
    </row>
    <row r="152" spans="1:14" ht="14" x14ac:dyDescent="0.3">
      <c r="A152" s="82" t="s">
        <v>229</v>
      </c>
      <c r="B152" s="94">
        <v>0</v>
      </c>
      <c r="C152" s="91">
        <v>0</v>
      </c>
      <c r="D152" s="91">
        <v>0</v>
      </c>
      <c r="E152" s="91">
        <v>0</v>
      </c>
      <c r="F152" s="91">
        <v>0</v>
      </c>
      <c r="G152" s="91">
        <v>0</v>
      </c>
      <c r="H152" s="91">
        <v>0</v>
      </c>
      <c r="I152" s="91">
        <v>0</v>
      </c>
      <c r="J152" s="91">
        <v>0</v>
      </c>
      <c r="K152" s="91">
        <v>0</v>
      </c>
      <c r="L152" s="91">
        <v>19960</v>
      </c>
      <c r="M152" s="91">
        <v>320</v>
      </c>
      <c r="N152" s="91">
        <f t="shared" ref="N152:N158" si="9">SUM(A152:M152)</f>
        <v>20280</v>
      </c>
    </row>
    <row r="153" spans="1:14" ht="14" x14ac:dyDescent="0.3">
      <c r="A153" s="82" t="s">
        <v>133</v>
      </c>
      <c r="B153" s="94">
        <v>0</v>
      </c>
      <c r="C153" s="91">
        <v>0</v>
      </c>
      <c r="D153" s="91">
        <v>1518</v>
      </c>
      <c r="E153" s="91">
        <v>0</v>
      </c>
      <c r="F153" s="91">
        <v>1049</v>
      </c>
      <c r="G153" s="91">
        <v>0</v>
      </c>
      <c r="H153" s="91">
        <v>869</v>
      </c>
      <c r="I153" s="91">
        <v>617</v>
      </c>
      <c r="J153" s="91">
        <v>567</v>
      </c>
      <c r="K153" s="91">
        <v>353</v>
      </c>
      <c r="L153" s="91">
        <v>745</v>
      </c>
      <c r="M153" s="91">
        <v>544</v>
      </c>
      <c r="N153" s="91">
        <f t="shared" si="9"/>
        <v>6262</v>
      </c>
    </row>
    <row r="154" spans="1:14" ht="14" x14ac:dyDescent="0.3">
      <c r="A154" s="82" t="s">
        <v>158</v>
      </c>
      <c r="B154" s="94">
        <v>0</v>
      </c>
      <c r="C154" s="91">
        <v>0</v>
      </c>
      <c r="D154" s="91">
        <v>0</v>
      </c>
      <c r="E154" s="91">
        <v>0</v>
      </c>
      <c r="F154" s="91">
        <v>0</v>
      </c>
      <c r="G154" s="91">
        <v>0</v>
      </c>
      <c r="H154" s="91">
        <v>0</v>
      </c>
      <c r="I154" s="91">
        <v>18971</v>
      </c>
      <c r="J154" s="91">
        <v>0</v>
      </c>
      <c r="K154" s="91">
        <v>0</v>
      </c>
      <c r="L154" s="91">
        <v>0</v>
      </c>
      <c r="M154" s="91">
        <v>0</v>
      </c>
      <c r="N154" s="91">
        <f t="shared" si="9"/>
        <v>18971</v>
      </c>
    </row>
    <row r="155" spans="1:14" ht="14" x14ac:dyDescent="0.3">
      <c r="A155" s="82" t="s">
        <v>134</v>
      </c>
      <c r="B155" s="94">
        <v>0</v>
      </c>
      <c r="C155" s="91">
        <v>0</v>
      </c>
      <c r="D155" s="91">
        <v>0</v>
      </c>
      <c r="E155" s="91">
        <v>0</v>
      </c>
      <c r="F155" s="91">
        <v>0</v>
      </c>
      <c r="G155" s="91">
        <v>800</v>
      </c>
      <c r="H155" s="91">
        <v>187</v>
      </c>
      <c r="I155" s="91">
        <v>0</v>
      </c>
      <c r="J155" s="91">
        <v>0</v>
      </c>
      <c r="K155" s="91">
        <v>612</v>
      </c>
      <c r="L155" s="91">
        <v>0</v>
      </c>
      <c r="M155" s="91">
        <v>677</v>
      </c>
      <c r="N155" s="91">
        <f t="shared" si="9"/>
        <v>2276</v>
      </c>
    </row>
    <row r="156" spans="1:14" x14ac:dyDescent="0.25">
      <c r="A156" s="82" t="s">
        <v>139</v>
      </c>
      <c r="B156" s="91">
        <v>822026</v>
      </c>
      <c r="C156" s="91">
        <v>697131</v>
      </c>
      <c r="D156" s="91">
        <v>722889</v>
      </c>
      <c r="E156" s="91">
        <v>919151</v>
      </c>
      <c r="F156" s="91">
        <v>1261501</v>
      </c>
      <c r="G156" s="91">
        <v>1471894</v>
      </c>
      <c r="H156" s="91">
        <v>1239194</v>
      </c>
      <c r="I156" s="91">
        <v>965176</v>
      </c>
      <c r="J156" s="91">
        <v>1162638</v>
      </c>
      <c r="K156" s="91">
        <v>1176572</v>
      </c>
      <c r="L156" s="91">
        <v>760954</v>
      </c>
      <c r="M156" s="91">
        <v>568369</v>
      </c>
      <c r="N156" s="91">
        <f t="shared" si="9"/>
        <v>11767495</v>
      </c>
    </row>
    <row r="157" spans="1:14" x14ac:dyDescent="0.25">
      <c r="A157" s="82" t="s">
        <v>206</v>
      </c>
      <c r="B157" s="91">
        <v>0</v>
      </c>
      <c r="C157" s="91">
        <v>0</v>
      </c>
      <c r="D157" s="91">
        <v>0</v>
      </c>
      <c r="E157" s="91">
        <v>0</v>
      </c>
      <c r="F157" s="91">
        <v>3551</v>
      </c>
      <c r="G157" s="91">
        <v>0</v>
      </c>
      <c r="H157" s="91">
        <v>0</v>
      </c>
      <c r="I157" s="91">
        <v>0</v>
      </c>
      <c r="J157" s="91">
        <v>0</v>
      </c>
      <c r="K157" s="91">
        <v>11479</v>
      </c>
      <c r="L157" s="91">
        <v>0</v>
      </c>
      <c r="M157" s="91">
        <v>0</v>
      </c>
      <c r="N157" s="91">
        <f t="shared" si="9"/>
        <v>15030</v>
      </c>
    </row>
    <row r="158" spans="1:14" x14ac:dyDescent="0.25">
      <c r="A158" s="82" t="s">
        <v>162</v>
      </c>
      <c r="B158" s="91">
        <v>0</v>
      </c>
      <c r="C158" s="91">
        <v>0</v>
      </c>
      <c r="D158" s="91">
        <v>114</v>
      </c>
      <c r="E158" s="91">
        <v>0</v>
      </c>
      <c r="F158" s="91">
        <v>8044</v>
      </c>
      <c r="G158" s="91">
        <v>293</v>
      </c>
      <c r="H158" s="91">
        <v>273</v>
      </c>
      <c r="I158" s="91">
        <v>443</v>
      </c>
      <c r="J158" s="91">
        <v>201</v>
      </c>
      <c r="K158" s="91">
        <v>388</v>
      </c>
      <c r="L158" s="91">
        <v>120</v>
      </c>
      <c r="M158" s="91">
        <v>0</v>
      </c>
      <c r="N158" s="91">
        <f t="shared" si="9"/>
        <v>9876</v>
      </c>
    </row>
    <row r="159" spans="1:14" x14ac:dyDescent="0.25">
      <c r="A159" s="82"/>
    </row>
    <row r="160" spans="1:14" x14ac:dyDescent="0.25">
      <c r="A160" s="82"/>
    </row>
    <row r="161" spans="1:14" ht="14" x14ac:dyDescent="0.3">
      <c r="A161" s="80" t="s">
        <v>172</v>
      </c>
      <c r="B161" s="91"/>
      <c r="C161" s="91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</row>
    <row r="162" spans="1:14" ht="14" x14ac:dyDescent="0.3">
      <c r="A162" s="84" t="s">
        <v>188</v>
      </c>
      <c r="B162" s="96">
        <v>0</v>
      </c>
      <c r="C162" s="91">
        <v>73</v>
      </c>
      <c r="D162" s="91">
        <v>0</v>
      </c>
      <c r="E162" s="91">
        <v>0</v>
      </c>
      <c r="F162" s="91">
        <v>0</v>
      </c>
      <c r="G162" s="91">
        <v>0</v>
      </c>
      <c r="H162" s="91">
        <v>0</v>
      </c>
      <c r="I162" s="91">
        <v>0</v>
      </c>
      <c r="J162" s="91">
        <v>0</v>
      </c>
      <c r="K162" s="91">
        <v>0</v>
      </c>
      <c r="L162" s="91">
        <v>0</v>
      </c>
      <c r="M162" s="91">
        <v>0</v>
      </c>
      <c r="N162" s="91">
        <f t="shared" ref="N162:N166" si="10">SUM(A162:M162)</f>
        <v>73</v>
      </c>
    </row>
    <row r="163" spans="1:14" ht="14" x14ac:dyDescent="0.3">
      <c r="A163" s="82" t="s">
        <v>160</v>
      </c>
      <c r="B163" s="97">
        <v>0</v>
      </c>
      <c r="C163" s="91">
        <v>0</v>
      </c>
      <c r="D163" s="91">
        <v>0</v>
      </c>
      <c r="E163" s="91">
        <v>0</v>
      </c>
      <c r="F163" s="91">
        <v>3906</v>
      </c>
      <c r="G163" s="91">
        <v>0</v>
      </c>
      <c r="H163" s="91">
        <v>0</v>
      </c>
      <c r="I163" s="91">
        <v>0</v>
      </c>
      <c r="J163" s="91">
        <v>0</v>
      </c>
      <c r="K163" s="91">
        <v>9360</v>
      </c>
      <c r="L163" s="91">
        <v>0</v>
      </c>
      <c r="M163" s="91">
        <v>0</v>
      </c>
      <c r="N163" s="91">
        <f t="shared" si="10"/>
        <v>13266</v>
      </c>
    </row>
    <row r="164" spans="1:14" ht="14" x14ac:dyDescent="0.3">
      <c r="A164" s="82" t="s">
        <v>135</v>
      </c>
      <c r="B164" s="97">
        <v>0</v>
      </c>
      <c r="C164" s="91">
        <v>0</v>
      </c>
      <c r="D164" s="91">
        <v>0</v>
      </c>
      <c r="E164" s="91">
        <v>16334</v>
      </c>
      <c r="F164" s="91">
        <v>0</v>
      </c>
      <c r="G164" s="91">
        <v>0</v>
      </c>
      <c r="H164" s="91">
        <v>0</v>
      </c>
      <c r="I164" s="91">
        <v>0</v>
      </c>
      <c r="J164" s="91">
        <v>0</v>
      </c>
      <c r="K164" s="91">
        <v>0</v>
      </c>
      <c r="L164" s="91">
        <v>0</v>
      </c>
      <c r="M164" s="91">
        <v>0</v>
      </c>
      <c r="N164" s="91">
        <f t="shared" si="10"/>
        <v>16334</v>
      </c>
    </row>
    <row r="165" spans="1:14" x14ac:dyDescent="0.25">
      <c r="A165" s="82" t="s">
        <v>143</v>
      </c>
      <c r="B165" s="91">
        <v>14446</v>
      </c>
      <c r="C165" s="91">
        <v>14249</v>
      </c>
      <c r="D165" s="91">
        <v>0</v>
      </c>
      <c r="E165" s="91">
        <v>28313</v>
      </c>
      <c r="F165" s="91">
        <v>13542</v>
      </c>
      <c r="G165" s="91">
        <v>14376</v>
      </c>
      <c r="H165" s="91">
        <v>0</v>
      </c>
      <c r="I165" s="91">
        <v>23835</v>
      </c>
      <c r="J165" s="91">
        <v>10822</v>
      </c>
      <c r="K165" s="91">
        <v>0</v>
      </c>
      <c r="L165" s="91">
        <v>14446</v>
      </c>
      <c r="M165" s="91">
        <v>14244</v>
      </c>
      <c r="N165" s="91">
        <f t="shared" si="10"/>
        <v>148273</v>
      </c>
    </row>
    <row r="166" spans="1:14" x14ac:dyDescent="0.25">
      <c r="A166" s="82" t="s">
        <v>164</v>
      </c>
      <c r="B166" s="91">
        <v>47499</v>
      </c>
      <c r="C166" s="91">
        <v>17509</v>
      </c>
      <c r="D166" s="91">
        <v>6588</v>
      </c>
      <c r="E166" s="91">
        <v>0</v>
      </c>
      <c r="F166" s="91">
        <v>112</v>
      </c>
      <c r="G166" s="91">
        <v>12017</v>
      </c>
      <c r="H166" s="91">
        <v>0</v>
      </c>
      <c r="I166" s="91">
        <v>130</v>
      </c>
      <c r="J166" s="91">
        <v>46959</v>
      </c>
      <c r="K166" s="91">
        <v>5736</v>
      </c>
      <c r="L166" s="91">
        <v>7844</v>
      </c>
      <c r="M166" s="91">
        <v>2651</v>
      </c>
      <c r="N166" s="91">
        <f t="shared" si="10"/>
        <v>147045</v>
      </c>
    </row>
    <row r="168" spans="1:14" ht="13" x14ac:dyDescent="0.3">
      <c r="A168" s="112" t="s">
        <v>208</v>
      </c>
    </row>
    <row r="169" spans="1:14" x14ac:dyDescent="0.25">
      <c r="A169" s="82" t="s">
        <v>150</v>
      </c>
      <c r="B169">
        <v>0</v>
      </c>
      <c r="C169" s="91">
        <v>0</v>
      </c>
      <c r="D169" s="91">
        <v>0</v>
      </c>
      <c r="E169" s="91">
        <v>8640</v>
      </c>
      <c r="F169" s="91">
        <v>0</v>
      </c>
      <c r="G169" s="91">
        <v>0</v>
      </c>
      <c r="H169" s="91">
        <v>0</v>
      </c>
      <c r="I169" s="91">
        <v>0</v>
      </c>
      <c r="J169" s="91">
        <v>0</v>
      </c>
      <c r="K169" s="91">
        <v>0</v>
      </c>
      <c r="L169" s="91">
        <v>0</v>
      </c>
      <c r="M169" s="91">
        <v>0</v>
      </c>
      <c r="N169" s="91">
        <f t="shared" ref="N169:N171" si="11">SUM(A169:M169)</f>
        <v>8640</v>
      </c>
    </row>
    <row r="170" spans="1:14" x14ac:dyDescent="0.25">
      <c r="A170" s="82" t="s">
        <v>136</v>
      </c>
      <c r="B170">
        <v>0</v>
      </c>
      <c r="C170" s="91">
        <v>0</v>
      </c>
      <c r="D170" s="91">
        <v>0</v>
      </c>
      <c r="E170" s="91">
        <v>8282</v>
      </c>
      <c r="F170" s="91">
        <v>0</v>
      </c>
      <c r="G170" s="91">
        <v>0</v>
      </c>
      <c r="H170" s="91">
        <v>8445</v>
      </c>
      <c r="I170" s="91">
        <v>0</v>
      </c>
      <c r="J170" s="91">
        <v>0</v>
      </c>
      <c r="K170" s="91">
        <v>0</v>
      </c>
      <c r="L170" s="91">
        <v>0</v>
      </c>
      <c r="M170" s="91">
        <v>0</v>
      </c>
      <c r="N170" s="91">
        <f t="shared" si="11"/>
        <v>16727</v>
      </c>
    </row>
    <row r="171" spans="1:14" x14ac:dyDescent="0.25">
      <c r="A171" s="82" t="s">
        <v>207</v>
      </c>
      <c r="B171">
        <v>0</v>
      </c>
      <c r="C171" s="91">
        <v>0</v>
      </c>
      <c r="D171" s="91">
        <v>0</v>
      </c>
      <c r="E171" s="91">
        <v>0</v>
      </c>
      <c r="F171" s="91">
        <v>0</v>
      </c>
      <c r="G171" s="91">
        <v>13210</v>
      </c>
      <c r="H171" s="91">
        <v>0</v>
      </c>
      <c r="I171" s="91">
        <v>0</v>
      </c>
      <c r="J171" s="91">
        <v>0</v>
      </c>
      <c r="K171" s="91">
        <v>0</v>
      </c>
      <c r="L171" s="91">
        <v>0</v>
      </c>
      <c r="M171" s="91">
        <v>0</v>
      </c>
      <c r="N171" s="91">
        <f t="shared" si="11"/>
        <v>13210</v>
      </c>
    </row>
    <row r="172" spans="1:14" x14ac:dyDescent="0.25">
      <c r="A172" s="82"/>
    </row>
    <row r="173" spans="1:14" ht="14" x14ac:dyDescent="0.3">
      <c r="A173" s="80" t="s">
        <v>173</v>
      </c>
      <c r="B173" s="95"/>
      <c r="C173" s="91"/>
      <c r="D173" s="91"/>
      <c r="E173" s="91"/>
      <c r="F173" s="91"/>
      <c r="G173" s="91"/>
      <c r="H173" s="91"/>
      <c r="I173" s="91"/>
      <c r="J173" s="91"/>
      <c r="K173" s="91"/>
      <c r="L173" s="91"/>
      <c r="M173" s="91"/>
      <c r="N173" s="91"/>
    </row>
    <row r="174" spans="1:14" ht="14" x14ac:dyDescent="0.3">
      <c r="A174" s="82" t="s">
        <v>134</v>
      </c>
      <c r="B174" s="94">
        <v>3079</v>
      </c>
      <c r="C174" s="91">
        <v>6312</v>
      </c>
      <c r="D174" s="91">
        <v>2027</v>
      </c>
      <c r="E174" s="91">
        <v>2384</v>
      </c>
      <c r="F174" s="91">
        <v>2206</v>
      </c>
      <c r="G174" s="91">
        <v>1836</v>
      </c>
      <c r="H174" s="91">
        <v>1410</v>
      </c>
      <c r="I174" s="91">
        <v>2404</v>
      </c>
      <c r="J174" s="91">
        <v>1480</v>
      </c>
      <c r="K174" s="91">
        <v>580</v>
      </c>
      <c r="L174" s="91">
        <v>414</v>
      </c>
      <c r="M174" s="91">
        <v>2082</v>
      </c>
      <c r="N174" s="91">
        <f t="shared" ref="N174:N177" si="12">SUM(A174:M174)</f>
        <v>26214</v>
      </c>
    </row>
    <row r="175" spans="1:14" x14ac:dyDescent="0.25">
      <c r="A175" s="82" t="s">
        <v>138</v>
      </c>
      <c r="B175" s="91">
        <v>83608</v>
      </c>
      <c r="C175" s="91">
        <v>82883</v>
      </c>
      <c r="D175" s="91">
        <v>34055</v>
      </c>
      <c r="E175" s="91">
        <v>0</v>
      </c>
      <c r="F175" s="91">
        <v>0</v>
      </c>
      <c r="G175" s="91">
        <v>0</v>
      </c>
      <c r="H175" s="91">
        <v>0</v>
      </c>
      <c r="I175" s="91">
        <v>0</v>
      </c>
      <c r="J175" s="91">
        <v>0</v>
      </c>
      <c r="K175" s="91">
        <v>0</v>
      </c>
      <c r="L175" s="91">
        <v>0</v>
      </c>
      <c r="M175" s="91">
        <v>0</v>
      </c>
      <c r="N175" s="91">
        <f t="shared" si="12"/>
        <v>200546</v>
      </c>
    </row>
    <row r="176" spans="1:14" x14ac:dyDescent="0.25">
      <c r="A176" s="82" t="s">
        <v>164</v>
      </c>
      <c r="B176" s="91">
        <v>1904</v>
      </c>
      <c r="C176" s="91">
        <v>731</v>
      </c>
      <c r="D176" s="91">
        <v>24397</v>
      </c>
      <c r="E176" s="91">
        <v>31738</v>
      </c>
      <c r="F176" s="91">
        <v>0</v>
      </c>
      <c r="G176" s="91">
        <v>460</v>
      </c>
      <c r="H176" s="91">
        <v>6575</v>
      </c>
      <c r="I176" s="91">
        <v>13242</v>
      </c>
      <c r="J176" s="91">
        <v>0</v>
      </c>
      <c r="K176" s="91">
        <v>0</v>
      </c>
      <c r="L176" s="91">
        <v>430</v>
      </c>
      <c r="M176" s="91">
        <v>8156</v>
      </c>
      <c r="N176" s="91">
        <f t="shared" si="12"/>
        <v>87633</v>
      </c>
    </row>
    <row r="177" spans="1:14" x14ac:dyDescent="0.25">
      <c r="A177" s="87" t="s">
        <v>146</v>
      </c>
      <c r="B177" s="91">
        <v>0</v>
      </c>
      <c r="C177" s="91">
        <v>0</v>
      </c>
      <c r="D177" s="91">
        <v>0</v>
      </c>
      <c r="E177" s="91">
        <v>2160</v>
      </c>
      <c r="F177" s="91">
        <v>0</v>
      </c>
      <c r="G177" s="91">
        <v>0</v>
      </c>
      <c r="H177" s="91">
        <v>0</v>
      </c>
      <c r="I177" s="91">
        <v>0</v>
      </c>
      <c r="J177" s="91">
        <v>0</v>
      </c>
      <c r="K177" s="91">
        <v>0</v>
      </c>
      <c r="L177" s="91">
        <v>0</v>
      </c>
      <c r="M177" s="91">
        <v>0</v>
      </c>
      <c r="N177" s="91">
        <f t="shared" si="12"/>
        <v>2160</v>
      </c>
    </row>
    <row r="178" spans="1:14" x14ac:dyDescent="0.25">
      <c r="A178" s="82"/>
    </row>
  </sheetData>
  <mergeCells count="1">
    <mergeCell ref="A1:Q1"/>
  </mergeCells>
  <pageMargins left="0.7" right="0.7" top="0.75" bottom="0.75" header="0.3" footer="0.3"/>
  <pageSetup scale="67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21"/>
  <sheetViews>
    <sheetView zoomScale="84" zoomScaleNormal="84" workbookViewId="0">
      <pane xSplit="2" ySplit="2" topLeftCell="E3" activePane="bottomRight" state="frozen"/>
      <selection activeCell="M1" sqref="M1"/>
      <selection pane="topRight" activeCell="M1" sqref="M1"/>
      <selection pane="bottomLeft" activeCell="M1" sqref="M1"/>
      <selection pane="bottomRight" activeCell="R24" sqref="R24"/>
    </sheetView>
  </sheetViews>
  <sheetFormatPr defaultColWidth="8.81640625" defaultRowHeight="14" x14ac:dyDescent="0.3"/>
  <cols>
    <col min="1" max="1" width="10.453125" style="8" customWidth="1"/>
    <col min="2" max="2" width="9.1796875" style="8" customWidth="1"/>
    <col min="3" max="3" width="35.81640625" style="8" bestFit="1" customWidth="1"/>
    <col min="4" max="4" width="26.81640625" style="8" customWidth="1"/>
    <col min="5" max="5" width="15.453125" style="8" bestFit="1" customWidth="1"/>
    <col min="6" max="6" width="12.81640625" style="8" customWidth="1"/>
    <col min="7" max="7" width="12.1796875" style="8" customWidth="1"/>
    <col min="8" max="8" width="13" style="8" customWidth="1"/>
    <col min="9" max="9" width="10.1796875" style="8" customWidth="1"/>
    <col min="10" max="10" width="10.7265625" style="8" customWidth="1"/>
    <col min="11" max="11" width="11.1796875" style="8" customWidth="1"/>
    <col min="12" max="12" width="10.453125" style="8" customWidth="1"/>
    <col min="13" max="13" width="10.1796875" style="1" customWidth="1"/>
    <col min="14" max="14" width="12" style="1" customWidth="1"/>
    <col min="15" max="15" width="11.1796875" style="1" customWidth="1"/>
    <col min="16" max="16" width="10.6328125" style="1" customWidth="1"/>
    <col min="17" max="17" width="11.08984375" style="1" customWidth="1"/>
    <col min="18" max="18" width="11.453125" style="1" customWidth="1"/>
    <col min="19" max="19" width="9.81640625" style="1" customWidth="1"/>
    <col min="20" max="20" width="10.54296875" style="1" bestFit="1" customWidth="1"/>
    <col min="21" max="16384" width="8.81640625" style="1"/>
  </cols>
  <sheetData>
    <row r="1" spans="1:27" s="9" customFormat="1" ht="34.75" customHeight="1" x14ac:dyDescent="0.3">
      <c r="A1" s="127" t="s">
        <v>125</v>
      </c>
      <c r="B1" s="128"/>
      <c r="C1" s="129"/>
      <c r="D1" s="129"/>
      <c r="E1" s="129"/>
      <c r="F1" s="73"/>
      <c r="G1" s="73"/>
      <c r="H1" s="73"/>
      <c r="I1" s="73"/>
      <c r="J1" s="73"/>
      <c r="K1" s="73"/>
      <c r="L1" s="62"/>
      <c r="M1" s="62"/>
      <c r="N1" s="60"/>
      <c r="O1" s="60"/>
      <c r="P1" s="60"/>
      <c r="Q1" s="60"/>
      <c r="R1" s="60"/>
      <c r="S1" s="60"/>
    </row>
    <row r="2" spans="1:27" s="4" customFormat="1" ht="28" x14ac:dyDescent="0.3">
      <c r="A2" s="40" t="s">
        <v>33</v>
      </c>
      <c r="B2" s="40" t="s">
        <v>32</v>
      </c>
      <c r="C2" s="40" t="s">
        <v>31</v>
      </c>
      <c r="D2" s="41" t="s">
        <v>108</v>
      </c>
      <c r="E2" s="42" t="s">
        <v>29</v>
      </c>
      <c r="F2" s="43" t="s">
        <v>114</v>
      </c>
      <c r="G2" s="43" t="s">
        <v>115</v>
      </c>
      <c r="H2" s="43" t="s">
        <v>116</v>
      </c>
      <c r="I2" s="43" t="s">
        <v>117</v>
      </c>
      <c r="J2" s="43" t="s">
        <v>118</v>
      </c>
      <c r="K2" s="43" t="s">
        <v>119</v>
      </c>
      <c r="L2" s="44" t="s">
        <v>120</v>
      </c>
      <c r="M2" s="44" t="s">
        <v>121</v>
      </c>
      <c r="N2" s="45" t="s">
        <v>122</v>
      </c>
      <c r="O2" s="44" t="s">
        <v>98</v>
      </c>
      <c r="P2" s="44" t="s">
        <v>263</v>
      </c>
      <c r="Q2" s="43" t="s">
        <v>97</v>
      </c>
      <c r="R2" s="75" t="s">
        <v>28</v>
      </c>
      <c r="S2" s="46" t="s">
        <v>113</v>
      </c>
      <c r="T2" s="6"/>
      <c r="U2" s="6"/>
      <c r="V2" s="6"/>
      <c r="W2" s="6"/>
      <c r="X2" s="6"/>
      <c r="Y2" s="6"/>
      <c r="Z2" s="6"/>
      <c r="AA2" s="6"/>
    </row>
    <row r="3" spans="1:27" s="4" customFormat="1" ht="16.399999999999999" customHeight="1" x14ac:dyDescent="0.3">
      <c r="A3" s="47"/>
      <c r="B3" s="47"/>
      <c r="C3" s="47"/>
      <c r="D3" s="47"/>
      <c r="E3" s="48"/>
      <c r="F3" s="48"/>
      <c r="G3" s="48"/>
      <c r="H3" s="48"/>
      <c r="I3" s="48"/>
      <c r="J3" s="48"/>
      <c r="K3" s="48"/>
      <c r="L3" s="48"/>
      <c r="M3" s="48"/>
      <c r="N3" s="49"/>
      <c r="O3" s="49"/>
      <c r="P3" s="49"/>
      <c r="Q3" s="49"/>
      <c r="R3" s="49"/>
      <c r="S3" s="50"/>
      <c r="T3" s="5"/>
      <c r="U3" s="5"/>
      <c r="V3" s="5"/>
      <c r="W3" s="5"/>
      <c r="X3" s="5"/>
      <c r="Y3" s="5"/>
      <c r="Z3" s="5"/>
      <c r="AA3" s="5"/>
    </row>
    <row r="4" spans="1:27" x14ac:dyDescent="0.3">
      <c r="A4" s="39" t="s">
        <v>17</v>
      </c>
      <c r="B4" s="39" t="s">
        <v>6</v>
      </c>
      <c r="C4" s="39" t="s">
        <v>27</v>
      </c>
      <c r="D4" s="39" t="s">
        <v>3</v>
      </c>
      <c r="E4" s="51">
        <v>5678117</v>
      </c>
      <c r="F4" s="51"/>
      <c r="G4" s="51">
        <v>0</v>
      </c>
      <c r="H4" s="51"/>
      <c r="I4" s="51"/>
      <c r="J4" s="51"/>
      <c r="K4" s="51"/>
      <c r="L4" s="51"/>
      <c r="M4" s="51"/>
      <c r="N4" s="52"/>
      <c r="O4" s="52"/>
      <c r="P4" s="52"/>
      <c r="Q4" s="52"/>
      <c r="R4" s="52"/>
      <c r="S4" s="53"/>
      <c r="T4" s="2"/>
      <c r="U4" s="2"/>
      <c r="V4" s="2"/>
      <c r="W4" s="2"/>
      <c r="X4" s="2"/>
      <c r="Y4" s="2"/>
      <c r="Z4" s="2"/>
      <c r="AA4" s="2"/>
    </row>
    <row r="5" spans="1:27" x14ac:dyDescent="0.3">
      <c r="A5" s="39" t="s">
        <v>17</v>
      </c>
      <c r="B5" s="39" t="s">
        <v>6</v>
      </c>
      <c r="C5" s="39" t="s">
        <v>27</v>
      </c>
      <c r="D5" s="39" t="s">
        <v>1</v>
      </c>
      <c r="E5" s="51">
        <v>1016723</v>
      </c>
      <c r="F5" s="51">
        <v>1856</v>
      </c>
      <c r="G5" s="51">
        <v>133308</v>
      </c>
      <c r="H5" s="51">
        <v>227421</v>
      </c>
      <c r="I5" s="51">
        <v>29626</v>
      </c>
      <c r="J5" s="51">
        <v>104236</v>
      </c>
      <c r="K5" s="51">
        <v>93501.599999999977</v>
      </c>
      <c r="L5" s="51">
        <v>143578.40000000002</v>
      </c>
      <c r="M5" s="51">
        <v>0</v>
      </c>
      <c r="N5" s="51">
        <v>131007</v>
      </c>
      <c r="O5" s="51">
        <v>0</v>
      </c>
      <c r="P5" s="51">
        <v>96216</v>
      </c>
      <c r="Q5" s="51">
        <f>$R5-SUM($F5:P5)</f>
        <v>55973</v>
      </c>
      <c r="R5">
        <v>1016723</v>
      </c>
      <c r="S5" s="53">
        <f>+R5/E5</f>
        <v>1</v>
      </c>
      <c r="T5" s="2"/>
      <c r="U5" s="2"/>
      <c r="V5" s="2"/>
      <c r="W5" s="2"/>
      <c r="X5" s="2"/>
      <c r="Y5" s="2"/>
      <c r="Z5" s="2"/>
      <c r="AA5" s="2"/>
    </row>
    <row r="6" spans="1:27" s="16" customFormat="1" x14ac:dyDescent="0.3">
      <c r="A6" s="54" t="s">
        <v>17</v>
      </c>
      <c r="B6" s="54" t="s">
        <v>6</v>
      </c>
      <c r="C6" s="54" t="s">
        <v>27</v>
      </c>
      <c r="D6" s="55" t="s">
        <v>109</v>
      </c>
      <c r="E6" s="56">
        <f>SUM(E4:E5)</f>
        <v>6694840</v>
      </c>
      <c r="F6" s="56"/>
      <c r="G6" s="56"/>
      <c r="H6" s="56"/>
      <c r="I6" s="56"/>
      <c r="J6" s="56"/>
      <c r="K6" s="56"/>
      <c r="L6" s="56"/>
      <c r="M6" s="56"/>
      <c r="N6" s="56"/>
      <c r="O6" s="56"/>
      <c r="P6" s="57"/>
      <c r="Q6" s="56"/>
      <c r="R6" s="56"/>
      <c r="S6" s="66"/>
      <c r="T6" s="15"/>
      <c r="U6" s="15"/>
      <c r="V6" s="15"/>
      <c r="W6" s="15"/>
      <c r="X6" s="15"/>
      <c r="Y6" s="15"/>
      <c r="Z6" s="15"/>
      <c r="AA6" s="15"/>
    </row>
    <row r="7" spans="1:27" x14ac:dyDescent="0.3">
      <c r="A7" s="39"/>
      <c r="B7" s="39"/>
      <c r="C7" s="39"/>
      <c r="D7" s="39"/>
      <c r="E7" s="51"/>
      <c r="F7" s="51"/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f>$R7-SUM($F7:P7)</f>
        <v>0</v>
      </c>
      <c r="R7" s="52"/>
      <c r="S7" s="53"/>
      <c r="T7" s="2"/>
      <c r="U7" s="2"/>
      <c r="V7" s="2"/>
      <c r="W7" s="2"/>
      <c r="X7" s="2"/>
      <c r="Y7" s="2"/>
      <c r="Z7" s="2"/>
      <c r="AA7" s="2"/>
    </row>
    <row r="8" spans="1:27" x14ac:dyDescent="0.3">
      <c r="A8" s="39" t="s">
        <v>17</v>
      </c>
      <c r="B8" s="39" t="s">
        <v>26</v>
      </c>
      <c r="C8" s="39" t="s">
        <v>25</v>
      </c>
      <c r="D8" s="39" t="s">
        <v>1</v>
      </c>
      <c r="E8" s="51">
        <v>99500</v>
      </c>
      <c r="F8" s="51"/>
      <c r="G8" s="51">
        <v>0</v>
      </c>
      <c r="H8" s="51">
        <v>0</v>
      </c>
      <c r="I8" s="51">
        <v>0</v>
      </c>
      <c r="J8" s="51"/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561</v>
      </c>
      <c r="Q8" s="51">
        <f>$R8-SUM($F8:P8)</f>
        <v>0</v>
      </c>
      <c r="R8">
        <v>561</v>
      </c>
      <c r="S8" s="53">
        <f>+R8/E8</f>
        <v>5.6381909547738697E-3</v>
      </c>
      <c r="T8" s="2"/>
      <c r="U8" s="2"/>
      <c r="V8" s="2"/>
      <c r="W8" s="2"/>
      <c r="X8" s="2"/>
      <c r="Y8" s="2"/>
      <c r="Z8" s="2"/>
      <c r="AA8" s="2"/>
    </row>
    <row r="9" spans="1:27" x14ac:dyDescent="0.3">
      <c r="A9" s="39"/>
      <c r="B9" s="39"/>
      <c r="C9" s="39"/>
      <c r="D9" s="39"/>
      <c r="E9" s="51"/>
      <c r="F9" s="51"/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f>$R9-SUM($F9:P9)</f>
        <v>0</v>
      </c>
      <c r="R9" s="52"/>
      <c r="S9" s="53"/>
      <c r="T9" s="2"/>
      <c r="U9" s="2"/>
      <c r="V9" s="2"/>
      <c r="W9" s="2"/>
      <c r="X9" s="2"/>
      <c r="Y9" s="2"/>
      <c r="Z9" s="2"/>
      <c r="AA9" s="2"/>
    </row>
    <row r="10" spans="1:27" x14ac:dyDescent="0.3">
      <c r="A10" s="39" t="s">
        <v>17</v>
      </c>
      <c r="B10" s="39" t="s">
        <v>24</v>
      </c>
      <c r="C10" s="39" t="s">
        <v>23</v>
      </c>
      <c r="D10" s="39" t="s">
        <v>4</v>
      </c>
      <c r="E10" s="51">
        <v>1016046</v>
      </c>
      <c r="F10" s="51"/>
      <c r="G10" s="51">
        <v>0</v>
      </c>
      <c r="H10" s="51">
        <v>25462</v>
      </c>
      <c r="I10" s="51">
        <v>9728</v>
      </c>
      <c r="J10" s="51">
        <v>3396</v>
      </c>
      <c r="K10" s="51">
        <v>0</v>
      </c>
      <c r="L10" s="51">
        <v>95621.799999999988</v>
      </c>
      <c r="M10" s="51">
        <v>33033.200000000012</v>
      </c>
      <c r="N10" s="51">
        <v>29392.399999999994</v>
      </c>
      <c r="O10" s="51">
        <v>0</v>
      </c>
      <c r="P10" s="51">
        <v>79633.600000000006</v>
      </c>
      <c r="Q10" s="51">
        <f>$R10-SUM($F10:P10)</f>
        <v>98504</v>
      </c>
      <c r="R10">
        <v>374771</v>
      </c>
      <c r="S10" s="53">
        <f>+R10/E10</f>
        <v>0.36885239447820278</v>
      </c>
      <c r="T10" s="2"/>
      <c r="U10" s="2"/>
      <c r="V10" s="2"/>
      <c r="W10" s="2"/>
      <c r="X10" s="2"/>
      <c r="Y10" s="2"/>
      <c r="Z10" s="2"/>
      <c r="AA10" s="2"/>
    </row>
    <row r="11" spans="1:27" x14ac:dyDescent="0.3">
      <c r="A11" s="39" t="s">
        <v>17</v>
      </c>
      <c r="B11" s="39" t="s">
        <v>24</v>
      </c>
      <c r="C11" s="39" t="s">
        <v>23</v>
      </c>
      <c r="D11" s="58" t="s">
        <v>123</v>
      </c>
      <c r="E11" s="51">
        <v>154221</v>
      </c>
      <c r="F11" s="51"/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f>$R11-SUM($F11:P11)</f>
        <v>0</v>
      </c>
      <c r="R11" s="52"/>
      <c r="S11" s="53"/>
      <c r="T11" s="2"/>
      <c r="U11" s="2"/>
      <c r="V11" s="2"/>
      <c r="W11" s="2"/>
      <c r="X11" s="2"/>
      <c r="Y11" s="2"/>
      <c r="Z11" s="2"/>
      <c r="AA11" s="2"/>
    </row>
    <row r="12" spans="1:27" x14ac:dyDescent="0.3">
      <c r="A12" s="39" t="s">
        <v>17</v>
      </c>
      <c r="B12" s="39" t="s">
        <v>24</v>
      </c>
      <c r="C12" s="39" t="s">
        <v>23</v>
      </c>
      <c r="D12" s="39" t="s">
        <v>1</v>
      </c>
      <c r="E12" s="51">
        <v>2934733</v>
      </c>
      <c r="F12" s="51">
        <v>2076207</v>
      </c>
      <c r="G12" s="51">
        <v>858526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f>$R12-SUM($F12:P12)</f>
        <v>0</v>
      </c>
      <c r="R12" s="52">
        <v>2934733</v>
      </c>
      <c r="S12" s="53">
        <f>+R12/E12</f>
        <v>1</v>
      </c>
      <c r="T12" s="2"/>
      <c r="U12" s="2"/>
      <c r="V12" s="2"/>
      <c r="W12" s="2"/>
      <c r="X12" s="2"/>
      <c r="Y12" s="2"/>
      <c r="Z12" s="2"/>
      <c r="AA12" s="2"/>
    </row>
    <row r="13" spans="1:27" s="16" customFormat="1" x14ac:dyDescent="0.3">
      <c r="A13" s="54" t="s">
        <v>17</v>
      </c>
      <c r="B13" s="54" t="str">
        <f>+B12</f>
        <v>10</v>
      </c>
      <c r="C13" s="54" t="str">
        <f>+C12</f>
        <v>Dairy Products</v>
      </c>
      <c r="D13" s="55" t="s">
        <v>109</v>
      </c>
      <c r="E13" s="56">
        <f>SUM(E10:E12)</f>
        <v>4105000</v>
      </c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7"/>
      <c r="Q13" s="56"/>
      <c r="R13" s="56"/>
      <c r="S13" s="66"/>
      <c r="T13" s="15"/>
      <c r="U13" s="15"/>
      <c r="V13" s="15"/>
      <c r="W13" s="15"/>
      <c r="X13" s="15"/>
      <c r="Y13" s="15"/>
      <c r="Z13" s="15"/>
      <c r="AA13" s="15"/>
    </row>
    <row r="14" spans="1:27" x14ac:dyDescent="0.3">
      <c r="A14" s="39"/>
      <c r="B14" s="39"/>
      <c r="C14" s="39"/>
      <c r="D14" s="39"/>
      <c r="E14" s="51"/>
      <c r="F14" s="51"/>
      <c r="G14" s="51"/>
      <c r="H14" s="51"/>
      <c r="I14" s="51"/>
      <c r="J14" s="51"/>
      <c r="K14" s="51"/>
      <c r="L14" s="51"/>
      <c r="M14" s="51"/>
      <c r="N14" s="52"/>
      <c r="O14" s="52"/>
      <c r="P14" s="52"/>
      <c r="Q14" s="52"/>
      <c r="R14" s="52"/>
      <c r="S14" s="53"/>
      <c r="T14" s="2"/>
      <c r="U14" s="2"/>
      <c r="V14" s="2"/>
      <c r="W14" s="2"/>
      <c r="X14" s="2"/>
      <c r="Y14" s="2"/>
      <c r="Z14" s="2"/>
      <c r="AA14" s="2"/>
    </row>
    <row r="15" spans="1:27" x14ac:dyDescent="0.3">
      <c r="A15" s="39" t="s">
        <v>17</v>
      </c>
      <c r="B15" s="39" t="s">
        <v>21</v>
      </c>
      <c r="C15" s="39" t="s">
        <v>20</v>
      </c>
      <c r="D15" s="39" t="s">
        <v>22</v>
      </c>
      <c r="E15" s="51">
        <v>4415616</v>
      </c>
      <c r="F15" s="51">
        <v>181603</v>
      </c>
      <c r="G15" s="51">
        <v>3492670</v>
      </c>
      <c r="H15" s="51">
        <v>651985</v>
      </c>
      <c r="I15" s="51">
        <v>0</v>
      </c>
      <c r="J15" s="51">
        <v>89358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f>$R15-SUM($F15:P15)</f>
        <v>0</v>
      </c>
      <c r="R15">
        <v>4415616</v>
      </c>
      <c r="S15" s="53">
        <f>+R15/E15</f>
        <v>1</v>
      </c>
      <c r="T15" s="2"/>
      <c r="U15" s="2"/>
      <c r="V15" s="2"/>
      <c r="W15" s="2"/>
      <c r="X15" s="2"/>
      <c r="Y15" s="2"/>
      <c r="Z15" s="2"/>
      <c r="AA15" s="2"/>
    </row>
    <row r="16" spans="1:27" x14ac:dyDescent="0.3">
      <c r="A16" s="39" t="s">
        <v>17</v>
      </c>
      <c r="B16" s="39" t="s">
        <v>21</v>
      </c>
      <c r="C16" s="39"/>
      <c r="D16" s="59" t="s">
        <v>99</v>
      </c>
      <c r="E16" s="51">
        <v>91625</v>
      </c>
      <c r="F16" s="51"/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f>$R16-SUM($F16:P16)</f>
        <v>0</v>
      </c>
      <c r="R16" s="52"/>
      <c r="S16" s="53"/>
      <c r="T16" s="2"/>
      <c r="U16" s="2"/>
      <c r="V16" s="2"/>
      <c r="W16" s="2"/>
      <c r="X16" s="2"/>
      <c r="Y16" s="2"/>
      <c r="Z16" s="2"/>
      <c r="AA16" s="2"/>
    </row>
    <row r="17" spans="1:27" x14ac:dyDescent="0.3">
      <c r="A17" s="39" t="s">
        <v>17</v>
      </c>
      <c r="B17" s="39" t="s">
        <v>21</v>
      </c>
      <c r="C17" s="39"/>
      <c r="D17" s="59" t="s">
        <v>100</v>
      </c>
      <c r="E17" s="51">
        <v>994274</v>
      </c>
      <c r="F17" s="51"/>
      <c r="G17" s="51">
        <v>18615</v>
      </c>
      <c r="H17" s="51">
        <v>0</v>
      </c>
      <c r="I17" s="51">
        <v>0</v>
      </c>
      <c r="J17" s="51">
        <v>39712</v>
      </c>
      <c r="K17" s="51">
        <v>0</v>
      </c>
      <c r="L17" s="51">
        <v>178705</v>
      </c>
      <c r="M17" s="51">
        <v>19856</v>
      </c>
      <c r="N17" s="51">
        <v>0</v>
      </c>
      <c r="O17" s="51">
        <v>0</v>
      </c>
      <c r="P17" s="51">
        <v>79427</v>
      </c>
      <c r="Q17" s="51">
        <f>$R17-SUM($F17:P17)</f>
        <v>115415</v>
      </c>
      <c r="R17">
        <v>451730</v>
      </c>
      <c r="S17" s="53">
        <f>+R17/E17</f>
        <v>0.45433150218149121</v>
      </c>
      <c r="T17" s="2"/>
      <c r="U17" s="2"/>
      <c r="V17" s="2"/>
      <c r="W17" s="2"/>
      <c r="X17" s="2"/>
      <c r="Y17" s="2"/>
      <c r="Z17" s="2"/>
      <c r="AA17" s="2"/>
    </row>
    <row r="18" spans="1:27" x14ac:dyDescent="0.3">
      <c r="A18" s="39" t="s">
        <v>17</v>
      </c>
      <c r="B18" s="39" t="s">
        <v>21</v>
      </c>
      <c r="C18" s="39"/>
      <c r="D18" s="59" t="s">
        <v>101</v>
      </c>
      <c r="E18" s="51">
        <v>31751</v>
      </c>
      <c r="F18" s="51"/>
      <c r="G18" s="51">
        <v>18615</v>
      </c>
      <c r="H18" s="51">
        <v>13136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f>$R18-SUM($F18:P18)</f>
        <v>0</v>
      </c>
      <c r="R18">
        <v>31751</v>
      </c>
      <c r="S18" s="53">
        <f>+R18/E18</f>
        <v>1</v>
      </c>
      <c r="T18" s="2"/>
      <c r="U18" s="2"/>
      <c r="V18" s="2"/>
      <c r="W18" s="2"/>
      <c r="X18" s="2"/>
      <c r="Y18" s="2"/>
      <c r="Z18" s="2"/>
      <c r="AA18" s="2"/>
    </row>
    <row r="19" spans="1:27" x14ac:dyDescent="0.3">
      <c r="A19" s="39" t="s">
        <v>17</v>
      </c>
      <c r="B19" s="39" t="s">
        <v>21</v>
      </c>
      <c r="C19" s="39"/>
      <c r="D19" s="59" t="s">
        <v>102</v>
      </c>
      <c r="E19" s="51">
        <v>2267</v>
      </c>
      <c r="F19" s="51"/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f>$R19-SUM($F19:P19)</f>
        <v>0</v>
      </c>
      <c r="R19" s="52"/>
      <c r="S19" s="53"/>
      <c r="T19" s="2"/>
      <c r="U19" s="2"/>
      <c r="V19" s="2"/>
      <c r="W19" s="2"/>
      <c r="X19" s="2"/>
      <c r="Y19" s="2"/>
      <c r="Z19" s="2"/>
      <c r="AA19" s="2"/>
    </row>
    <row r="20" spans="1:27" x14ac:dyDescent="0.3">
      <c r="A20" s="39" t="s">
        <v>17</v>
      </c>
      <c r="B20" s="39" t="s">
        <v>21</v>
      </c>
      <c r="C20" s="39"/>
      <c r="D20" s="59" t="s">
        <v>103</v>
      </c>
      <c r="E20" s="51">
        <v>9979</v>
      </c>
      <c r="F20" s="51"/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f>$R20-SUM($F20:P20)</f>
        <v>0</v>
      </c>
      <c r="R20" s="52"/>
      <c r="S20" s="53"/>
      <c r="T20" s="2"/>
      <c r="U20" s="2"/>
      <c r="V20" s="2"/>
      <c r="W20" s="2"/>
      <c r="X20" s="2"/>
      <c r="Y20" s="2"/>
      <c r="Z20" s="2"/>
      <c r="AA20" s="2"/>
    </row>
    <row r="21" spans="1:27" x14ac:dyDescent="0.3">
      <c r="A21" s="39" t="s">
        <v>17</v>
      </c>
      <c r="B21" s="39" t="s">
        <v>21</v>
      </c>
      <c r="C21" s="39"/>
      <c r="D21" s="59" t="s">
        <v>104</v>
      </c>
      <c r="E21" s="51">
        <v>605092</v>
      </c>
      <c r="F21" s="51"/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f>$R21-SUM($F21:P21)</f>
        <v>0</v>
      </c>
      <c r="R21" s="52"/>
      <c r="S21" s="53"/>
      <c r="T21" s="2"/>
      <c r="U21" s="2"/>
      <c r="V21" s="2"/>
      <c r="W21" s="2"/>
      <c r="X21" s="2"/>
      <c r="Y21" s="2"/>
      <c r="Z21" s="2"/>
      <c r="AA21" s="2"/>
    </row>
    <row r="22" spans="1:27" x14ac:dyDescent="0.3">
      <c r="A22" s="39" t="s">
        <v>17</v>
      </c>
      <c r="B22" s="39" t="s">
        <v>21</v>
      </c>
      <c r="C22" s="39"/>
      <c r="D22" s="59" t="s">
        <v>105</v>
      </c>
      <c r="E22" s="51">
        <v>4989</v>
      </c>
      <c r="F22" s="51"/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f>$R22-SUM($F22:P22)</f>
        <v>0</v>
      </c>
      <c r="R22" s="52"/>
      <c r="S22" s="53"/>
      <c r="T22" s="2"/>
      <c r="U22" s="2"/>
      <c r="V22" s="2"/>
      <c r="W22" s="2"/>
      <c r="X22" s="2"/>
      <c r="Y22" s="2"/>
      <c r="Z22" s="2"/>
      <c r="AA22" s="2"/>
    </row>
    <row r="23" spans="1:27" x14ac:dyDescent="0.3">
      <c r="A23" s="39" t="s">
        <v>17</v>
      </c>
      <c r="B23" s="39" t="s">
        <v>21</v>
      </c>
      <c r="C23" s="39"/>
      <c r="D23" s="59" t="s">
        <v>106</v>
      </c>
      <c r="E23" s="51">
        <v>153314</v>
      </c>
      <c r="F23" s="51"/>
      <c r="G23" s="51">
        <v>34435</v>
      </c>
      <c r="H23" s="51">
        <v>17245</v>
      </c>
      <c r="I23" s="51">
        <v>0</v>
      </c>
      <c r="J23" s="51">
        <v>34244</v>
      </c>
      <c r="K23" s="51">
        <v>0</v>
      </c>
      <c r="L23" s="51">
        <v>51299</v>
      </c>
      <c r="M23" s="51">
        <v>0</v>
      </c>
      <c r="N23" s="51">
        <v>916</v>
      </c>
      <c r="O23" s="51">
        <v>0</v>
      </c>
      <c r="P23" s="51">
        <v>0</v>
      </c>
      <c r="Q23" s="51">
        <f>$R23-SUM($F23:P23)</f>
        <v>0</v>
      </c>
      <c r="R23">
        <v>138139</v>
      </c>
      <c r="S23" s="53">
        <f>+R23/E23</f>
        <v>0.90102012862491354</v>
      </c>
      <c r="T23" s="2"/>
      <c r="U23" s="2"/>
      <c r="V23" s="2"/>
      <c r="W23" s="2"/>
      <c r="X23" s="2"/>
      <c r="Y23" s="2"/>
      <c r="Z23" s="2"/>
      <c r="AA23" s="2"/>
    </row>
    <row r="24" spans="1:27" x14ac:dyDescent="0.3">
      <c r="A24" s="39" t="s">
        <v>17</v>
      </c>
      <c r="B24" s="39" t="s">
        <v>21</v>
      </c>
      <c r="C24" s="39"/>
      <c r="D24" s="59" t="s">
        <v>107</v>
      </c>
      <c r="E24" s="51">
        <v>548393</v>
      </c>
      <c r="F24" s="51"/>
      <c r="G24" s="51">
        <v>30647</v>
      </c>
      <c r="H24" s="51">
        <v>172749</v>
      </c>
      <c r="I24" s="51">
        <v>4646.2000000000116</v>
      </c>
      <c r="J24" s="51">
        <v>114637.79999999999</v>
      </c>
      <c r="K24" s="51">
        <v>0</v>
      </c>
      <c r="L24" s="51">
        <v>119774.09999999998</v>
      </c>
      <c r="M24" s="51">
        <v>0</v>
      </c>
      <c r="N24" s="51">
        <v>14688</v>
      </c>
      <c r="O24" s="51">
        <v>0</v>
      </c>
      <c r="P24" s="51">
        <v>23024.900000000023</v>
      </c>
      <c r="Q24" s="51">
        <f>$R24-SUM($F24:P24)</f>
        <v>30307</v>
      </c>
      <c r="R24">
        <v>510474</v>
      </c>
      <c r="S24" s="53">
        <f>+R24/E24</f>
        <v>0.93085433256806704</v>
      </c>
      <c r="T24" s="2"/>
      <c r="U24" s="2"/>
      <c r="V24" s="2"/>
      <c r="W24" s="2"/>
      <c r="X24" s="2"/>
      <c r="Y24" s="2"/>
      <c r="Z24" s="2"/>
      <c r="AA24" s="2"/>
    </row>
    <row r="25" spans="1:27" s="16" customFormat="1" x14ac:dyDescent="0.3">
      <c r="A25" s="54" t="s">
        <v>17</v>
      </c>
      <c r="B25" s="54" t="s">
        <v>21</v>
      </c>
      <c r="C25" s="54" t="s">
        <v>20</v>
      </c>
      <c r="D25" s="55" t="s">
        <v>109</v>
      </c>
      <c r="E25" s="56">
        <f t="shared" ref="E25" si="0">SUM(E15:E24)</f>
        <v>6857300</v>
      </c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7"/>
      <c r="Q25" s="56"/>
      <c r="R25" s="56"/>
      <c r="S25" s="66"/>
      <c r="T25" s="15"/>
      <c r="U25" s="15"/>
      <c r="V25" s="15"/>
      <c r="W25" s="15"/>
      <c r="X25" s="15"/>
      <c r="Y25" s="15"/>
      <c r="Z25" s="15"/>
      <c r="AA25" s="15"/>
    </row>
    <row r="26" spans="1:27" s="9" customFormat="1" x14ac:dyDescent="0.3">
      <c r="A26" s="60"/>
      <c r="B26" s="60"/>
      <c r="C26" s="60"/>
      <c r="D26" s="61"/>
      <c r="E26" s="62"/>
      <c r="F26" s="62"/>
      <c r="G26" s="51">
        <v>0</v>
      </c>
      <c r="H26" s="51">
        <v>0</v>
      </c>
      <c r="I26" s="62"/>
      <c r="J26" s="62"/>
      <c r="K26" s="62"/>
      <c r="L26" s="62"/>
      <c r="M26" s="62"/>
      <c r="N26" s="62"/>
      <c r="O26" s="62"/>
      <c r="P26" s="52"/>
      <c r="Q26" s="62"/>
      <c r="R26" s="62"/>
      <c r="S26" s="53"/>
      <c r="T26" s="2"/>
      <c r="U26" s="10"/>
      <c r="V26" s="10"/>
      <c r="W26" s="10"/>
      <c r="X26" s="10"/>
      <c r="Y26" s="10"/>
      <c r="Z26" s="10"/>
      <c r="AA26" s="10"/>
    </row>
    <row r="27" spans="1:27" x14ac:dyDescent="0.3">
      <c r="A27" s="39" t="s">
        <v>17</v>
      </c>
      <c r="B27" s="39" t="s">
        <v>19</v>
      </c>
      <c r="C27" s="39"/>
      <c r="D27" s="39" t="s">
        <v>1</v>
      </c>
      <c r="E27" s="51">
        <v>71019</v>
      </c>
      <c r="F27" s="51"/>
      <c r="G27" s="51">
        <v>0</v>
      </c>
      <c r="H27" s="51">
        <v>71019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2"/>
      <c r="Q27" s="51">
        <f>$R27-SUM($F27:P27)</f>
        <v>0</v>
      </c>
      <c r="R27">
        <v>71019</v>
      </c>
      <c r="S27" s="53">
        <f>+R27/E27</f>
        <v>1</v>
      </c>
      <c r="T27" s="2"/>
      <c r="U27" s="2"/>
      <c r="V27" s="2"/>
      <c r="W27" s="2"/>
      <c r="X27" s="2"/>
      <c r="Y27" s="2"/>
      <c r="Z27" s="2"/>
      <c r="AA27" s="2"/>
    </row>
    <row r="28" spans="1:27" s="16" customFormat="1" x14ac:dyDescent="0.3">
      <c r="A28" s="54" t="s">
        <v>17</v>
      </c>
      <c r="B28" s="54" t="str">
        <f>+B27</f>
        <v>12</v>
      </c>
      <c r="C28" s="54" t="s">
        <v>18</v>
      </c>
      <c r="D28" s="55" t="s">
        <v>109</v>
      </c>
      <c r="E28" s="56">
        <f>SUM(E27:E27)</f>
        <v>71019</v>
      </c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6"/>
      <c r="R28" s="56"/>
      <c r="S28" s="66"/>
      <c r="T28" s="15"/>
      <c r="U28" s="15"/>
      <c r="V28" s="15"/>
      <c r="W28" s="15"/>
      <c r="X28" s="15"/>
      <c r="Y28" s="15"/>
      <c r="Z28" s="15"/>
      <c r="AA28" s="15"/>
    </row>
    <row r="29" spans="1:27" x14ac:dyDescent="0.3">
      <c r="A29" s="39"/>
      <c r="B29" s="39"/>
      <c r="C29" s="39"/>
      <c r="D29" s="39"/>
      <c r="E29" s="51"/>
      <c r="F29" s="51"/>
      <c r="G29" s="51">
        <v>0</v>
      </c>
      <c r="H29" s="51"/>
      <c r="I29" s="51"/>
      <c r="J29" s="51"/>
      <c r="K29" s="51"/>
      <c r="L29" s="51"/>
      <c r="M29" s="51">
        <v>0</v>
      </c>
      <c r="N29" s="51">
        <v>0</v>
      </c>
      <c r="O29" s="51">
        <v>0</v>
      </c>
      <c r="P29" s="51">
        <v>0</v>
      </c>
      <c r="Q29" s="51">
        <f>$R29-SUM($F29:P29)</f>
        <v>0</v>
      </c>
      <c r="R29" s="52"/>
      <c r="S29" s="53"/>
      <c r="T29" s="2"/>
      <c r="U29" s="2"/>
      <c r="V29" s="2"/>
      <c r="W29" s="2"/>
      <c r="X29" s="2"/>
      <c r="Y29" s="2"/>
      <c r="Z29" s="2"/>
      <c r="AA29" s="2"/>
    </row>
    <row r="30" spans="1:27" x14ac:dyDescent="0.3">
      <c r="A30" s="39" t="s">
        <v>17</v>
      </c>
      <c r="B30" s="39" t="s">
        <v>14</v>
      </c>
      <c r="C30" s="39" t="s">
        <v>16</v>
      </c>
      <c r="D30" s="39" t="s">
        <v>15</v>
      </c>
      <c r="E30" s="51">
        <v>833417</v>
      </c>
      <c r="F30" s="51">
        <v>457293</v>
      </c>
      <c r="G30" s="51">
        <v>18902</v>
      </c>
      <c r="H30" s="51">
        <v>0</v>
      </c>
      <c r="I30" s="51">
        <v>0</v>
      </c>
      <c r="J30" s="51">
        <v>0</v>
      </c>
      <c r="K30" s="51">
        <v>14788.869999999995</v>
      </c>
      <c r="L30" s="51">
        <v>1305.1300000000047</v>
      </c>
      <c r="M30" s="51">
        <v>1364</v>
      </c>
      <c r="N30" s="51">
        <v>1039</v>
      </c>
      <c r="O30" s="51">
        <v>0</v>
      </c>
      <c r="P30" s="51">
        <v>87588</v>
      </c>
      <c r="Q30" s="51">
        <f>$R30-SUM($F30:P30)</f>
        <v>1429</v>
      </c>
      <c r="R30">
        <v>583709</v>
      </c>
      <c r="S30" s="53">
        <f>+R30/E30</f>
        <v>0.70038048179962731</v>
      </c>
      <c r="T30" s="2"/>
      <c r="U30" s="2"/>
      <c r="V30" s="2"/>
      <c r="W30" s="2"/>
      <c r="X30" s="2"/>
      <c r="Y30" s="2"/>
      <c r="Z30" s="2"/>
      <c r="AA30" s="2"/>
    </row>
    <row r="31" spans="1:27" x14ac:dyDescent="0.3">
      <c r="A31" s="39"/>
      <c r="B31" s="39"/>
      <c r="C31" s="39"/>
      <c r="D31" s="39"/>
      <c r="E31" s="51"/>
      <c r="F31" s="51"/>
      <c r="G31" s="51"/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f>$R31-SUM($F31:P31)</f>
        <v>0</v>
      </c>
      <c r="R31" s="52"/>
      <c r="S31" s="53"/>
      <c r="T31" s="2"/>
      <c r="U31" s="2"/>
      <c r="V31" s="2"/>
      <c r="W31" s="2"/>
      <c r="X31" s="2"/>
      <c r="Y31" s="2"/>
      <c r="Z31" s="2"/>
      <c r="AA31" s="2"/>
    </row>
    <row r="32" spans="1:27" x14ac:dyDescent="0.3">
      <c r="A32" s="39" t="s">
        <v>12</v>
      </c>
      <c r="B32" s="39" t="s">
        <v>2</v>
      </c>
      <c r="C32" s="39" t="s">
        <v>13</v>
      </c>
      <c r="D32" s="39" t="s">
        <v>1</v>
      </c>
      <c r="E32" s="51">
        <v>100000</v>
      </c>
      <c r="F32" s="51"/>
      <c r="G32" s="51">
        <v>0</v>
      </c>
      <c r="H32" s="51">
        <v>74244</v>
      </c>
      <c r="I32" s="51">
        <v>0</v>
      </c>
      <c r="J32" s="51">
        <v>25440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f>$R32-SUM($F32:P32)</f>
        <v>0</v>
      </c>
      <c r="R32">
        <v>99684</v>
      </c>
      <c r="S32" s="53">
        <f>+R32/E32</f>
        <v>0.99683999999999995</v>
      </c>
      <c r="T32" s="2"/>
      <c r="U32" s="2"/>
      <c r="V32" s="2"/>
      <c r="W32" s="2"/>
      <c r="X32" s="2"/>
      <c r="Y32" s="2"/>
      <c r="Z32" s="2"/>
      <c r="AA32" s="2"/>
    </row>
    <row r="33" spans="1:27" x14ac:dyDescent="0.3">
      <c r="A33" s="39"/>
      <c r="B33" s="39"/>
      <c r="C33" s="39"/>
      <c r="D33" s="39"/>
      <c r="E33" s="51"/>
      <c r="F33" s="51"/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f>$R33-SUM($F33:P33)</f>
        <v>0</v>
      </c>
      <c r="R33" s="52"/>
      <c r="S33" s="53"/>
      <c r="T33" s="2"/>
      <c r="U33" s="2"/>
      <c r="V33" s="2"/>
      <c r="W33" s="2"/>
      <c r="X33" s="2"/>
      <c r="Y33" s="2"/>
      <c r="Z33" s="2"/>
      <c r="AA33" s="2"/>
    </row>
    <row r="34" spans="1:27" x14ac:dyDescent="0.3">
      <c r="A34" s="39" t="s">
        <v>7</v>
      </c>
      <c r="B34" s="39" t="s">
        <v>6</v>
      </c>
      <c r="C34" s="39" t="s">
        <v>5</v>
      </c>
      <c r="D34" s="39" t="s">
        <v>11</v>
      </c>
      <c r="E34" s="51">
        <v>922315</v>
      </c>
      <c r="F34" s="51"/>
      <c r="G34" s="51">
        <v>67450</v>
      </c>
      <c r="H34" s="51">
        <v>43782</v>
      </c>
      <c r="I34" s="51">
        <v>0</v>
      </c>
      <c r="J34" s="51">
        <v>180285</v>
      </c>
      <c r="K34" s="51">
        <v>0</v>
      </c>
      <c r="L34" s="51">
        <v>336818.52</v>
      </c>
      <c r="M34" s="51">
        <v>14003.479999999981</v>
      </c>
      <c r="N34" s="51">
        <v>31150</v>
      </c>
      <c r="O34" s="51">
        <v>0</v>
      </c>
      <c r="P34" s="51">
        <v>14706</v>
      </c>
      <c r="Q34" s="51">
        <f>$R34-SUM($F34:P34)</f>
        <v>0</v>
      </c>
      <c r="R34">
        <v>688195</v>
      </c>
      <c r="S34" s="53">
        <f>+R34/E34</f>
        <v>0.746160476626749</v>
      </c>
      <c r="T34" s="2"/>
      <c r="U34" s="2"/>
      <c r="V34" s="2"/>
      <c r="W34" s="2"/>
      <c r="X34" s="2"/>
      <c r="Y34" s="2"/>
      <c r="Z34" s="2"/>
      <c r="AA34" s="2"/>
    </row>
    <row r="35" spans="1:27" x14ac:dyDescent="0.3">
      <c r="A35" s="39" t="s">
        <v>7</v>
      </c>
      <c r="B35" s="39" t="s">
        <v>6</v>
      </c>
      <c r="C35" s="39"/>
      <c r="D35" s="39" t="s">
        <v>10</v>
      </c>
      <c r="E35" s="51">
        <v>13059</v>
      </c>
      <c r="F35" s="51"/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f>$R35-SUM($F35:P35)</f>
        <v>0</v>
      </c>
      <c r="R35" s="52"/>
      <c r="S35" s="53"/>
      <c r="T35" s="2"/>
      <c r="U35" s="2"/>
      <c r="V35" s="2"/>
      <c r="W35" s="2"/>
      <c r="X35" s="2"/>
      <c r="Y35" s="2"/>
      <c r="Z35" s="2"/>
      <c r="AA35" s="2"/>
    </row>
    <row r="36" spans="1:27" x14ac:dyDescent="0.3">
      <c r="A36" s="39" t="s">
        <v>7</v>
      </c>
      <c r="B36" s="39" t="s">
        <v>6</v>
      </c>
      <c r="C36" s="39"/>
      <c r="D36" s="39" t="s">
        <v>9</v>
      </c>
      <c r="E36" s="51">
        <v>3596</v>
      </c>
      <c r="F36" s="51"/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f>$R36-SUM($F36:P36)</f>
        <v>0</v>
      </c>
      <c r="R36" s="52"/>
      <c r="S36" s="53"/>
      <c r="T36" s="2"/>
      <c r="U36" s="2"/>
      <c r="V36" s="2"/>
      <c r="W36" s="2"/>
      <c r="X36" s="2"/>
      <c r="Y36" s="2"/>
      <c r="Z36" s="2"/>
      <c r="AA36" s="2"/>
    </row>
    <row r="37" spans="1:27" x14ac:dyDescent="0.3">
      <c r="A37" s="39" t="s">
        <v>7</v>
      </c>
      <c r="B37" s="39" t="s">
        <v>6</v>
      </c>
      <c r="C37" s="39"/>
      <c r="D37" s="39" t="s">
        <v>8</v>
      </c>
      <c r="E37" s="51">
        <v>104477</v>
      </c>
      <c r="F37" s="51"/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v>0</v>
      </c>
      <c r="O37" s="51">
        <v>0</v>
      </c>
      <c r="P37" s="51">
        <v>0</v>
      </c>
      <c r="Q37" s="51">
        <f>$R37-SUM($F37:P37)</f>
        <v>0</v>
      </c>
      <c r="R37" s="52"/>
      <c r="S37" s="53"/>
      <c r="T37" s="2"/>
      <c r="U37" s="2"/>
      <c r="V37" s="2"/>
      <c r="W37" s="2"/>
      <c r="X37" s="2"/>
      <c r="Y37" s="2"/>
      <c r="Z37" s="2"/>
      <c r="AA37" s="2"/>
    </row>
    <row r="38" spans="1:27" x14ac:dyDescent="0.3">
      <c r="A38" s="39" t="s">
        <v>7</v>
      </c>
      <c r="B38" s="39" t="s">
        <v>6</v>
      </c>
      <c r="C38" s="39"/>
      <c r="D38" s="39" t="s">
        <v>3</v>
      </c>
      <c r="E38" s="51">
        <v>589312</v>
      </c>
      <c r="F38" s="51"/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f>$R38-SUM($F38:P38)</f>
        <v>0</v>
      </c>
      <c r="R38" s="52"/>
      <c r="S38" s="53"/>
      <c r="T38" s="2"/>
      <c r="U38" s="2"/>
      <c r="V38" s="2"/>
      <c r="W38" s="2"/>
      <c r="X38" s="2"/>
      <c r="Y38" s="2"/>
      <c r="Z38" s="2"/>
      <c r="AA38" s="2"/>
    </row>
    <row r="39" spans="1:27" x14ac:dyDescent="0.3">
      <c r="A39" s="39" t="s">
        <v>7</v>
      </c>
      <c r="B39" s="39" t="s">
        <v>6</v>
      </c>
      <c r="C39" s="39"/>
      <c r="D39" s="39" t="s">
        <v>1</v>
      </c>
      <c r="E39" s="51">
        <v>4035087</v>
      </c>
      <c r="F39" s="51">
        <v>187412</v>
      </c>
      <c r="G39" s="51">
        <v>202695</v>
      </c>
      <c r="H39" s="51">
        <v>547300</v>
      </c>
      <c r="I39" s="51">
        <v>114202</v>
      </c>
      <c r="J39" s="51">
        <v>1020188</v>
      </c>
      <c r="K39" s="51">
        <v>668629</v>
      </c>
      <c r="L39" s="51">
        <v>547258</v>
      </c>
      <c r="M39" s="51">
        <v>321536</v>
      </c>
      <c r="N39" s="51">
        <v>425867</v>
      </c>
      <c r="O39" s="51">
        <v>0</v>
      </c>
      <c r="P39" s="51">
        <v>0</v>
      </c>
      <c r="Q39" s="51">
        <f>$R39-SUM($F39:P39)</f>
        <v>0</v>
      </c>
      <c r="R39">
        <v>4035087</v>
      </c>
      <c r="S39" s="53">
        <f>+R39/E39</f>
        <v>1</v>
      </c>
      <c r="T39" s="2"/>
      <c r="U39" s="2"/>
      <c r="V39" s="2"/>
      <c r="W39" s="2"/>
      <c r="X39" s="2"/>
      <c r="Y39" s="2"/>
      <c r="Z39" s="2"/>
      <c r="AA39" s="2"/>
    </row>
    <row r="40" spans="1:27" s="16" customFormat="1" x14ac:dyDescent="0.3">
      <c r="A40" s="54" t="str">
        <f>+A39</f>
        <v>21</v>
      </c>
      <c r="B40" s="54" t="str">
        <f>+B39</f>
        <v>05</v>
      </c>
      <c r="C40" s="55" t="s">
        <v>5</v>
      </c>
      <c r="D40" s="55" t="s">
        <v>109</v>
      </c>
      <c r="E40" s="56">
        <f>SUM(E34:E39)</f>
        <v>5667846</v>
      </c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7"/>
      <c r="Q40" s="56"/>
      <c r="R40" s="56"/>
      <c r="S40" s="63"/>
      <c r="T40" s="15"/>
      <c r="U40" s="15"/>
      <c r="V40" s="15"/>
      <c r="W40" s="15"/>
      <c r="X40" s="15"/>
      <c r="Y40" s="15"/>
      <c r="Z40" s="15"/>
      <c r="AA40" s="15"/>
    </row>
    <row r="41" spans="1:27" ht="14.5" customHeight="1" x14ac:dyDescent="0.3">
      <c r="A41" s="130" t="s">
        <v>0</v>
      </c>
      <c r="B41" s="131"/>
      <c r="C41" s="131"/>
      <c r="D41" s="132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5"/>
      <c r="U41" s="2"/>
      <c r="V41" s="2"/>
      <c r="W41" s="2"/>
      <c r="X41" s="2"/>
      <c r="Y41" s="2"/>
      <c r="Z41" s="2"/>
      <c r="AA41" s="2"/>
    </row>
    <row r="42" spans="1:27" ht="32.5" customHeight="1" x14ac:dyDescent="0.3">
      <c r="A42" s="64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2"/>
      <c r="V42" s="2"/>
      <c r="W42" s="2"/>
      <c r="X42" s="2"/>
      <c r="Y42" s="2"/>
      <c r="Z42" s="2"/>
      <c r="AA42" s="2"/>
    </row>
    <row r="43" spans="1:27" s="3" customFormat="1" x14ac:dyDescent="0.3">
      <c r="A43" s="8"/>
      <c r="B43" s="8"/>
      <c r="C43" s="8"/>
      <c r="D43" s="8"/>
      <c r="E43" s="7"/>
      <c r="F43" s="7"/>
      <c r="G43" s="7"/>
      <c r="H43" s="7"/>
      <c r="I43" s="7"/>
      <c r="J43" s="7"/>
      <c r="K43" s="7"/>
      <c r="L43" s="8"/>
      <c r="M43" s="8"/>
      <c r="N43" s="14"/>
      <c r="O43" s="14"/>
      <c r="P43" s="14"/>
      <c r="Q43" s="14"/>
      <c r="R43" s="14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3"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36" customHeight="1" x14ac:dyDescent="0.3"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219" ht="14.5" customHeight="1" x14ac:dyDescent="0.3"/>
    <row r="220" ht="14.5" customHeight="1" x14ac:dyDescent="0.3"/>
    <row r="221" ht="14.5" customHeight="1" x14ac:dyDescent="0.3"/>
  </sheetData>
  <mergeCells count="2">
    <mergeCell ref="A1:E1"/>
    <mergeCell ref="A41:D41"/>
  </mergeCells>
  <pageMargins left="0.25" right="0.25" top="0.25" bottom="0.25" header="0.05" footer="0.05"/>
  <pageSetup scale="4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72"/>
  <sheetViews>
    <sheetView topLeftCell="E43" zoomScale="75" zoomScaleNormal="75" zoomScaleSheetLayoutView="140" workbookViewId="0">
      <selection activeCell="U4" sqref="U4"/>
    </sheetView>
  </sheetViews>
  <sheetFormatPr defaultColWidth="8.81640625" defaultRowHeight="14" x14ac:dyDescent="0.3"/>
  <cols>
    <col min="1" max="1" width="8.81640625" style="11"/>
    <col min="2" max="2" width="20" style="11" bestFit="1" customWidth="1"/>
    <col min="3" max="3" width="8.81640625" style="11"/>
    <col min="4" max="4" width="34.81640625" style="11" bestFit="1" customWidth="1"/>
    <col min="5" max="5" width="17.453125" style="11" customWidth="1"/>
    <col min="6" max="6" width="12.81640625" style="11" customWidth="1"/>
    <col min="7" max="7" width="13.453125" style="11" customWidth="1"/>
    <col min="8" max="8" width="17.7265625" style="11" customWidth="1"/>
    <col min="9" max="9" width="14.26953125" style="11" customWidth="1"/>
    <col min="10" max="10" width="10" style="11" customWidth="1"/>
    <col min="11" max="11" width="13" style="11" customWidth="1"/>
    <col min="12" max="12" width="10.1796875" style="11" customWidth="1"/>
    <col min="13" max="13" width="13.7265625" style="11" customWidth="1"/>
    <col min="14" max="15" width="12.1796875" style="11" customWidth="1"/>
    <col min="16" max="16" width="12.453125" style="11" customWidth="1"/>
    <col min="17" max="17" width="14.54296875" style="11" customWidth="1"/>
    <col min="18" max="18" width="11.453125" style="11" customWidth="1"/>
    <col min="19" max="19" width="10.1796875" style="11" bestFit="1" customWidth="1"/>
    <col min="20" max="16384" width="8.81640625" style="11"/>
  </cols>
  <sheetData>
    <row r="1" spans="1:23" s="72" customFormat="1" x14ac:dyDescent="0.3">
      <c r="A1" s="77" t="s">
        <v>124</v>
      </c>
      <c r="B1" s="68"/>
      <c r="C1" s="68"/>
      <c r="D1" s="68"/>
      <c r="E1" s="76"/>
      <c r="F1" s="37"/>
      <c r="G1" s="37"/>
      <c r="H1" s="37"/>
      <c r="I1" s="37"/>
      <c r="J1" s="37"/>
      <c r="K1" s="37"/>
      <c r="L1" s="37"/>
      <c r="M1" s="69"/>
      <c r="N1" s="69"/>
      <c r="O1" s="69"/>
      <c r="P1" s="69"/>
      <c r="Q1" s="68"/>
      <c r="R1" s="68"/>
      <c r="S1" s="68"/>
      <c r="T1" s="70"/>
      <c r="U1" s="71"/>
      <c r="V1" s="71"/>
      <c r="W1" s="71"/>
    </row>
    <row r="2" spans="1:23" ht="28" x14ac:dyDescent="0.3">
      <c r="A2" s="20" t="s">
        <v>33</v>
      </c>
      <c r="B2" s="20" t="s">
        <v>30</v>
      </c>
      <c r="C2" s="20" t="s">
        <v>32</v>
      </c>
      <c r="D2" s="20" t="s">
        <v>31</v>
      </c>
      <c r="E2" s="21" t="s">
        <v>29</v>
      </c>
      <c r="F2" s="43" t="s">
        <v>114</v>
      </c>
      <c r="G2" s="43" t="s">
        <v>115</v>
      </c>
      <c r="H2" s="43" t="s">
        <v>116</v>
      </c>
      <c r="I2" s="43" t="s">
        <v>117</v>
      </c>
      <c r="J2" s="43" t="s">
        <v>118</v>
      </c>
      <c r="K2" s="43" t="s">
        <v>119</v>
      </c>
      <c r="L2" s="44" t="s">
        <v>120</v>
      </c>
      <c r="M2" s="44" t="s">
        <v>121</v>
      </c>
      <c r="N2" s="45" t="s">
        <v>122</v>
      </c>
      <c r="O2" s="44" t="s">
        <v>98</v>
      </c>
      <c r="P2" s="44" t="s">
        <v>263</v>
      </c>
      <c r="Q2" s="43" t="s">
        <v>97</v>
      </c>
      <c r="R2" s="74" t="s">
        <v>28</v>
      </c>
      <c r="S2" s="22" t="s">
        <v>112</v>
      </c>
      <c r="T2" s="12"/>
      <c r="U2" s="12"/>
      <c r="V2" s="12"/>
      <c r="W2" s="12"/>
    </row>
    <row r="3" spans="1:23" x14ac:dyDescent="0.3">
      <c r="A3" s="23" t="s">
        <v>95</v>
      </c>
      <c r="B3" s="23" t="s">
        <v>93</v>
      </c>
      <c r="C3" s="23" t="s">
        <v>17</v>
      </c>
      <c r="D3" s="23" t="s">
        <v>110</v>
      </c>
      <c r="E3" s="24">
        <v>466000</v>
      </c>
      <c r="F3" s="24"/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f>$R3-SUM($F3:P3)</f>
        <v>0</v>
      </c>
      <c r="R3" s="26"/>
      <c r="S3" s="31">
        <f t="shared" ref="S3:S13" si="0">+R3/E3</f>
        <v>0</v>
      </c>
      <c r="T3" s="12"/>
      <c r="U3" s="12"/>
      <c r="V3" s="12"/>
      <c r="W3" s="12"/>
    </row>
    <row r="4" spans="1:23" x14ac:dyDescent="0.3">
      <c r="A4" s="27" t="s">
        <v>95</v>
      </c>
      <c r="B4" s="27"/>
      <c r="C4" s="27" t="s">
        <v>17</v>
      </c>
      <c r="D4" s="27" t="s">
        <v>96</v>
      </c>
      <c r="E4" s="28">
        <v>1304000</v>
      </c>
      <c r="F4" s="28"/>
      <c r="G4" s="28">
        <v>0</v>
      </c>
      <c r="H4" s="28">
        <v>0</v>
      </c>
      <c r="I4" s="28">
        <v>0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f>$R4-SUM($F4:P4)</f>
        <v>0</v>
      </c>
      <c r="R4" s="28"/>
      <c r="S4" s="31">
        <f t="shared" si="0"/>
        <v>0</v>
      </c>
      <c r="T4" s="13"/>
      <c r="U4" s="13"/>
      <c r="V4" s="13"/>
      <c r="W4" s="13"/>
    </row>
    <row r="5" spans="1:23" x14ac:dyDescent="0.3">
      <c r="A5" s="27" t="s">
        <v>95</v>
      </c>
      <c r="B5" s="27"/>
      <c r="C5" s="27" t="s">
        <v>6</v>
      </c>
      <c r="D5" s="27" t="s">
        <v>111</v>
      </c>
      <c r="E5" s="28">
        <v>1534000</v>
      </c>
      <c r="F5" s="28"/>
      <c r="G5" s="28">
        <v>0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0</v>
      </c>
      <c r="P5" s="28">
        <v>0</v>
      </c>
      <c r="Q5" s="28">
        <f>$R5-SUM($F5:P5)</f>
        <v>0</v>
      </c>
      <c r="R5" s="28"/>
      <c r="S5" s="31">
        <f t="shared" si="0"/>
        <v>0</v>
      </c>
      <c r="T5" s="13"/>
      <c r="U5" s="13"/>
      <c r="V5" s="13"/>
      <c r="W5" s="13"/>
    </row>
    <row r="6" spans="1:23" x14ac:dyDescent="0.3">
      <c r="A6" s="27" t="s">
        <v>94</v>
      </c>
      <c r="B6" s="27"/>
      <c r="C6" s="27" t="s">
        <v>53</v>
      </c>
      <c r="D6" s="27" t="s">
        <v>5</v>
      </c>
      <c r="E6" s="28">
        <v>707000</v>
      </c>
      <c r="F6" s="28"/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f>$R6-SUM($F6:P6)</f>
        <v>0</v>
      </c>
      <c r="R6" s="32"/>
      <c r="S6" s="31">
        <f t="shared" si="0"/>
        <v>0</v>
      </c>
    </row>
    <row r="7" spans="1:23" x14ac:dyDescent="0.3">
      <c r="A7" s="27" t="s">
        <v>82</v>
      </c>
      <c r="B7" s="27" t="s">
        <v>4</v>
      </c>
      <c r="C7" s="27" t="s">
        <v>17</v>
      </c>
      <c r="D7" s="27" t="s">
        <v>92</v>
      </c>
      <c r="E7" s="28">
        <v>19053000</v>
      </c>
      <c r="F7" s="28"/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f>$R7-SUM($F7:P7)</f>
        <v>0</v>
      </c>
      <c r="R7" s="28"/>
      <c r="S7" s="31">
        <f t="shared" si="0"/>
        <v>0</v>
      </c>
    </row>
    <row r="8" spans="1:23" x14ac:dyDescent="0.3">
      <c r="A8" s="27" t="s">
        <v>82</v>
      </c>
      <c r="B8" s="27"/>
      <c r="C8" s="27" t="s">
        <v>6</v>
      </c>
      <c r="D8" s="27" t="s">
        <v>66</v>
      </c>
      <c r="E8" s="28">
        <v>2407000</v>
      </c>
      <c r="F8" s="28">
        <v>2000</v>
      </c>
      <c r="G8" s="28"/>
      <c r="H8" s="28">
        <v>36900</v>
      </c>
      <c r="I8" s="28">
        <v>18720</v>
      </c>
      <c r="J8" s="28">
        <v>0</v>
      </c>
      <c r="K8" s="28">
        <v>52396</v>
      </c>
      <c r="L8" s="28">
        <v>0</v>
      </c>
      <c r="M8" s="28">
        <v>0</v>
      </c>
      <c r="N8" s="28">
        <v>0</v>
      </c>
      <c r="O8" s="28">
        <v>0</v>
      </c>
      <c r="P8" s="28">
        <v>118080</v>
      </c>
      <c r="Q8" s="28">
        <f>$R8-SUM($F8:P8)</f>
        <v>0</v>
      </c>
      <c r="R8">
        <v>228096</v>
      </c>
      <c r="S8" s="31">
        <f t="shared" si="0"/>
        <v>9.476360614873286E-2</v>
      </c>
    </row>
    <row r="9" spans="1:23" x14ac:dyDescent="0.3">
      <c r="A9" s="27" t="s">
        <v>82</v>
      </c>
      <c r="B9" s="27"/>
      <c r="C9" s="27" t="s">
        <v>55</v>
      </c>
      <c r="D9" s="27" t="s">
        <v>91</v>
      </c>
      <c r="E9" s="28">
        <v>160000</v>
      </c>
      <c r="F9" s="28"/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28">
        <f>$R9-SUM($F9:P9)</f>
        <v>0</v>
      </c>
      <c r="R9" s="28"/>
      <c r="S9" s="31">
        <f t="shared" si="0"/>
        <v>0</v>
      </c>
    </row>
    <row r="10" spans="1:23" x14ac:dyDescent="0.3">
      <c r="A10" s="27" t="s">
        <v>82</v>
      </c>
      <c r="B10" s="27"/>
      <c r="C10" s="27" t="s">
        <v>53</v>
      </c>
      <c r="D10" s="27" t="s">
        <v>90</v>
      </c>
      <c r="E10" s="28">
        <v>7492000</v>
      </c>
      <c r="F10" s="28"/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f>$R10-SUM($F10:P10)</f>
        <v>0</v>
      </c>
      <c r="R10" s="28"/>
      <c r="S10" s="31">
        <f t="shared" si="0"/>
        <v>0</v>
      </c>
    </row>
    <row r="11" spans="1:23" x14ac:dyDescent="0.3">
      <c r="A11" s="27" t="s">
        <v>82</v>
      </c>
      <c r="B11" s="27"/>
      <c r="C11" s="27" t="s">
        <v>51</v>
      </c>
      <c r="D11" s="27" t="s">
        <v>65</v>
      </c>
      <c r="E11" s="28">
        <v>3811000</v>
      </c>
      <c r="F11" s="28"/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31464.9</v>
      </c>
      <c r="N11" s="28">
        <v>0</v>
      </c>
      <c r="O11" s="28">
        <v>0</v>
      </c>
      <c r="P11" s="28">
        <v>15897.099999999999</v>
      </c>
      <c r="Q11" s="28">
        <f>$R11-SUM($F11:P11)</f>
        <v>0</v>
      </c>
      <c r="R11">
        <v>47362</v>
      </c>
      <c r="S11" s="31">
        <f t="shared" si="0"/>
        <v>1.2427709262660718E-2</v>
      </c>
    </row>
    <row r="12" spans="1:23" x14ac:dyDescent="0.3">
      <c r="A12" s="27" t="s">
        <v>82</v>
      </c>
      <c r="B12" s="27"/>
      <c r="C12" s="27" t="s">
        <v>26</v>
      </c>
      <c r="D12" s="27" t="s">
        <v>89</v>
      </c>
      <c r="E12" s="28">
        <v>7621000</v>
      </c>
      <c r="F12" s="28"/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f>$R12-SUM($F12:P12)</f>
        <v>0</v>
      </c>
      <c r="R12" s="28"/>
      <c r="S12" s="31">
        <f t="shared" si="0"/>
        <v>0</v>
      </c>
    </row>
    <row r="13" spans="1:23" x14ac:dyDescent="0.3">
      <c r="A13" s="27" t="s">
        <v>82</v>
      </c>
      <c r="B13" s="27"/>
      <c r="C13" s="27" t="s">
        <v>24</v>
      </c>
      <c r="D13" s="27" t="s">
        <v>88</v>
      </c>
      <c r="E13" s="28">
        <v>7490000</v>
      </c>
      <c r="F13" s="28"/>
      <c r="G13" s="28">
        <v>398800</v>
      </c>
      <c r="H13" s="28">
        <v>1017160</v>
      </c>
      <c r="I13" s="28">
        <v>1058740</v>
      </c>
      <c r="J13" s="28">
        <v>0</v>
      </c>
      <c r="K13" s="28">
        <v>340008</v>
      </c>
      <c r="L13" s="28">
        <v>915465</v>
      </c>
      <c r="M13" s="28">
        <v>120760</v>
      </c>
      <c r="N13" s="28">
        <v>101350</v>
      </c>
      <c r="O13" s="28">
        <v>0</v>
      </c>
      <c r="P13" s="28">
        <v>401582</v>
      </c>
      <c r="Q13" s="28">
        <f>$R13-SUM($F13:P13)</f>
        <v>0</v>
      </c>
      <c r="R13">
        <v>4353865</v>
      </c>
      <c r="S13" s="31">
        <f t="shared" si="0"/>
        <v>0.5812903871829106</v>
      </c>
    </row>
    <row r="14" spans="1:23" x14ac:dyDescent="0.3">
      <c r="A14" s="27" t="s">
        <v>82</v>
      </c>
      <c r="B14" s="27"/>
      <c r="C14" s="27" t="s">
        <v>21</v>
      </c>
      <c r="D14" s="27" t="s">
        <v>87</v>
      </c>
      <c r="E14" s="28">
        <v>4366000</v>
      </c>
      <c r="F14" s="28"/>
      <c r="G14" s="28">
        <v>286</v>
      </c>
      <c r="H14" s="28">
        <v>254</v>
      </c>
      <c r="I14" s="28">
        <v>0</v>
      </c>
      <c r="J14" s="28">
        <v>0</v>
      </c>
      <c r="K14" s="28">
        <v>839.7</v>
      </c>
      <c r="L14" s="28">
        <v>0</v>
      </c>
      <c r="M14" s="28">
        <v>275.29999999999995</v>
      </c>
      <c r="N14" s="28">
        <v>750</v>
      </c>
      <c r="O14" s="28">
        <v>0</v>
      </c>
      <c r="P14" s="28">
        <v>2261</v>
      </c>
      <c r="Q14" s="28">
        <f>$R14-SUM($F14:P14)</f>
        <v>0</v>
      </c>
      <c r="R14">
        <v>4666</v>
      </c>
      <c r="S14" s="31">
        <f>+R11/E11</f>
        <v>1.2427709262660718E-2</v>
      </c>
    </row>
    <row r="15" spans="1:23" x14ac:dyDescent="0.3">
      <c r="A15" s="27" t="s">
        <v>82</v>
      </c>
      <c r="B15" s="27"/>
      <c r="C15" s="27" t="s">
        <v>19</v>
      </c>
      <c r="D15" s="27" t="s">
        <v>86</v>
      </c>
      <c r="E15" s="28">
        <v>1264000</v>
      </c>
      <c r="F15" s="28"/>
      <c r="G15" s="28">
        <v>0</v>
      </c>
      <c r="H15" s="28">
        <v>0</v>
      </c>
      <c r="I15" s="28">
        <v>13111</v>
      </c>
      <c r="J15" s="28">
        <v>0</v>
      </c>
      <c r="K15" s="28">
        <v>1557.5</v>
      </c>
      <c r="L15" s="28">
        <v>0</v>
      </c>
      <c r="M15" s="28">
        <v>54</v>
      </c>
      <c r="N15" s="28">
        <v>3449.5</v>
      </c>
      <c r="O15" s="28">
        <v>0</v>
      </c>
      <c r="P15" s="28">
        <v>124450</v>
      </c>
      <c r="Q15" s="28">
        <f>$R15-SUM($F15:P15)</f>
        <v>0</v>
      </c>
      <c r="R15">
        <v>142622</v>
      </c>
      <c r="S15" s="31">
        <f>+R15/E15</f>
        <v>0.11283386075949367</v>
      </c>
    </row>
    <row r="16" spans="1:23" x14ac:dyDescent="0.3">
      <c r="A16" s="27" t="s">
        <v>82</v>
      </c>
      <c r="B16" s="27"/>
      <c r="C16" s="27" t="s">
        <v>85</v>
      </c>
      <c r="D16" s="27" t="s">
        <v>84</v>
      </c>
      <c r="E16" s="28">
        <v>802000</v>
      </c>
      <c r="F16" s="28"/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f>$R16-SUM($F16:P16)</f>
        <v>0</v>
      </c>
      <c r="R16" s="28"/>
      <c r="S16" s="31">
        <f t="shared" ref="S16:S18" si="1">+R16/E16</f>
        <v>0</v>
      </c>
    </row>
    <row r="17" spans="1:19" x14ac:dyDescent="0.3">
      <c r="A17" s="27" t="s">
        <v>82</v>
      </c>
      <c r="B17" s="27"/>
      <c r="C17" s="27" t="s">
        <v>68</v>
      </c>
      <c r="D17" s="27" t="s">
        <v>83</v>
      </c>
      <c r="E17" s="28">
        <v>5457000</v>
      </c>
      <c r="F17" s="28"/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28">
        <f>$R17-SUM($F17:P17)</f>
        <v>0</v>
      </c>
      <c r="R17" s="28"/>
      <c r="S17" s="31">
        <f t="shared" si="1"/>
        <v>0</v>
      </c>
    </row>
    <row r="18" spans="1:19" x14ac:dyDescent="0.3">
      <c r="A18" s="27" t="s">
        <v>82</v>
      </c>
      <c r="B18" s="27"/>
      <c r="C18" s="27" t="s">
        <v>81</v>
      </c>
      <c r="D18" s="27" t="s">
        <v>80</v>
      </c>
      <c r="E18" s="28">
        <v>1091000</v>
      </c>
      <c r="F18" s="28"/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9"/>
      <c r="O18" s="29"/>
      <c r="P18" s="25"/>
      <c r="Q18" s="25"/>
      <c r="R18" s="28"/>
      <c r="S18" s="31">
        <f t="shared" si="1"/>
        <v>0</v>
      </c>
    </row>
    <row r="19" spans="1:19" x14ac:dyDescent="0.3">
      <c r="A19" s="17"/>
      <c r="B19" s="17"/>
      <c r="C19" s="17"/>
      <c r="D19" s="17"/>
      <c r="E19" s="18"/>
      <c r="F19" s="18"/>
      <c r="G19" s="18"/>
      <c r="H19" s="18"/>
      <c r="I19" s="18"/>
      <c r="J19" s="18"/>
      <c r="K19" s="18"/>
      <c r="L19" s="18"/>
      <c r="M19" s="33"/>
      <c r="N19" s="33"/>
      <c r="O19" s="34"/>
      <c r="P19" s="19"/>
      <c r="Q19" s="18"/>
      <c r="R19" s="18"/>
      <c r="S19" s="35"/>
    </row>
    <row r="20" spans="1:19" x14ac:dyDescent="0.3">
      <c r="A20" s="27" t="s">
        <v>76</v>
      </c>
      <c r="B20" s="27" t="s">
        <v>74</v>
      </c>
      <c r="C20" s="27" t="s">
        <v>6</v>
      </c>
      <c r="D20" s="27" t="s">
        <v>79</v>
      </c>
      <c r="E20" s="36">
        <v>847082</v>
      </c>
      <c r="F20" s="28"/>
      <c r="G20" s="28">
        <v>0</v>
      </c>
      <c r="H20" s="28"/>
      <c r="I20" s="28"/>
      <c r="J20" s="28"/>
      <c r="K20" s="28"/>
      <c r="L20" s="28"/>
      <c r="M20" s="29"/>
      <c r="N20" s="29"/>
      <c r="O20" s="30"/>
      <c r="P20" s="25"/>
      <c r="Q20" s="28"/>
      <c r="R20" s="28"/>
      <c r="S20" s="31">
        <f t="shared" ref="S20:S27" si="2">+R20/E20</f>
        <v>0</v>
      </c>
    </row>
    <row r="21" spans="1:19" x14ac:dyDescent="0.3">
      <c r="A21" s="27" t="s">
        <v>76</v>
      </c>
      <c r="B21" s="27" t="s">
        <v>72</v>
      </c>
      <c r="C21" s="27" t="s">
        <v>6</v>
      </c>
      <c r="D21" s="27" t="s">
        <v>79</v>
      </c>
      <c r="E21" s="36">
        <v>762374</v>
      </c>
      <c r="F21" s="28"/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30"/>
      <c r="P21" s="30"/>
      <c r="Q21" s="28"/>
      <c r="R21" s="28"/>
      <c r="S21" s="31">
        <f t="shared" si="2"/>
        <v>0</v>
      </c>
    </row>
    <row r="22" spans="1:19" x14ac:dyDescent="0.3">
      <c r="A22" s="27" t="s">
        <v>76</v>
      </c>
      <c r="B22" s="27" t="s">
        <v>71</v>
      </c>
      <c r="C22" s="27" t="s">
        <v>6</v>
      </c>
      <c r="D22" s="27" t="s">
        <v>79</v>
      </c>
      <c r="E22" s="36">
        <v>635312</v>
      </c>
      <c r="F22" s="28"/>
      <c r="G22" s="28">
        <v>0</v>
      </c>
      <c r="H22" s="28">
        <v>0</v>
      </c>
      <c r="I22" s="28">
        <v>0</v>
      </c>
      <c r="J22" s="28">
        <v>0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0</v>
      </c>
      <c r="Q22" s="28">
        <f>$R22-SUM($F22:P22)</f>
        <v>0</v>
      </c>
      <c r="R22" s="28"/>
      <c r="S22" s="31">
        <f t="shared" si="2"/>
        <v>0</v>
      </c>
    </row>
    <row r="23" spans="1:19" x14ac:dyDescent="0.3">
      <c r="A23" s="27" t="s">
        <v>76</v>
      </c>
      <c r="B23" s="27" t="s">
        <v>70</v>
      </c>
      <c r="C23" s="27" t="s">
        <v>6</v>
      </c>
      <c r="D23" s="27" t="s">
        <v>79</v>
      </c>
      <c r="E23" s="36">
        <v>1164738</v>
      </c>
      <c r="F23" s="28"/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f>$R23-SUM($F23:P23)</f>
        <v>0</v>
      </c>
      <c r="R23" s="28"/>
      <c r="S23" s="31">
        <f t="shared" si="2"/>
        <v>0</v>
      </c>
    </row>
    <row r="24" spans="1:19" x14ac:dyDescent="0.3">
      <c r="A24" s="27" t="s">
        <v>76</v>
      </c>
      <c r="B24" s="27" t="s">
        <v>67</v>
      </c>
      <c r="C24" s="27" t="s">
        <v>6</v>
      </c>
      <c r="D24" s="27" t="s">
        <v>79</v>
      </c>
      <c r="E24" s="36">
        <v>529426</v>
      </c>
      <c r="F24" s="28"/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f>$R24-SUM($F24:P24)</f>
        <v>0</v>
      </c>
      <c r="R24" s="28"/>
      <c r="S24" s="31">
        <f t="shared" si="2"/>
        <v>0</v>
      </c>
    </row>
    <row r="25" spans="1:19" x14ac:dyDescent="0.3">
      <c r="A25" s="27" t="s">
        <v>76</v>
      </c>
      <c r="B25" s="27" t="s">
        <v>74</v>
      </c>
      <c r="C25" s="27" t="s">
        <v>55</v>
      </c>
      <c r="D25" s="27" t="s">
        <v>66</v>
      </c>
      <c r="E25" s="28">
        <v>104000</v>
      </c>
      <c r="F25" s="28"/>
      <c r="G25" s="28"/>
      <c r="H25" s="28"/>
      <c r="I25" s="28"/>
      <c r="J25" s="28"/>
      <c r="K25" s="28"/>
      <c r="L25" s="28"/>
      <c r="M25" s="28"/>
      <c r="N25" s="28">
        <v>0</v>
      </c>
      <c r="O25" s="28">
        <v>0</v>
      </c>
      <c r="P25" s="28">
        <v>0</v>
      </c>
      <c r="Q25" s="28">
        <f>$R25-SUM($F25:P25)</f>
        <v>0</v>
      </c>
      <c r="R25" s="28"/>
      <c r="S25" s="31">
        <f t="shared" si="2"/>
        <v>0</v>
      </c>
    </row>
    <row r="26" spans="1:19" x14ac:dyDescent="0.3">
      <c r="A26" s="27" t="s">
        <v>76</v>
      </c>
      <c r="B26" s="27" t="s">
        <v>72</v>
      </c>
      <c r="C26" s="27" t="s">
        <v>55</v>
      </c>
      <c r="D26" s="27" t="s">
        <v>66</v>
      </c>
      <c r="E26" s="28">
        <v>125000</v>
      </c>
      <c r="F26" s="28"/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f>$R26-SUM($F26:P26)</f>
        <v>0</v>
      </c>
      <c r="R26" s="28"/>
      <c r="S26" s="31">
        <f t="shared" si="2"/>
        <v>0</v>
      </c>
    </row>
    <row r="27" spans="1:19" x14ac:dyDescent="0.3">
      <c r="A27" s="27" t="s">
        <v>76</v>
      </c>
      <c r="B27" s="27" t="s">
        <v>70</v>
      </c>
      <c r="C27" s="27" t="s">
        <v>55</v>
      </c>
      <c r="D27" s="27" t="s">
        <v>66</v>
      </c>
      <c r="E27" s="28">
        <v>208000</v>
      </c>
      <c r="F27" s="28"/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f>$R27-SUM($F27:P27)</f>
        <v>0</v>
      </c>
      <c r="R27" s="28"/>
      <c r="S27" s="31">
        <f t="shared" si="2"/>
        <v>0</v>
      </c>
    </row>
    <row r="28" spans="1:19" x14ac:dyDescent="0.3">
      <c r="A28" s="27" t="s">
        <v>76</v>
      </c>
      <c r="B28" s="27" t="s">
        <v>74</v>
      </c>
      <c r="C28" s="27" t="s">
        <v>53</v>
      </c>
      <c r="D28" s="27" t="s">
        <v>78</v>
      </c>
      <c r="E28" s="28">
        <v>104000</v>
      </c>
      <c r="F28" s="28"/>
      <c r="G28" s="28">
        <v>7324</v>
      </c>
      <c r="H28" s="28">
        <v>5338</v>
      </c>
      <c r="I28" s="28">
        <v>4176</v>
      </c>
      <c r="J28" s="28">
        <v>0</v>
      </c>
      <c r="K28" s="28">
        <v>0</v>
      </c>
      <c r="L28" s="28">
        <v>5510</v>
      </c>
      <c r="M28" s="28">
        <v>0</v>
      </c>
      <c r="N28" s="28">
        <v>5031.2000000000007</v>
      </c>
      <c r="O28" s="28">
        <v>0</v>
      </c>
      <c r="P28" s="28">
        <v>9867.7999999999993</v>
      </c>
      <c r="Q28" s="28">
        <f>$R28-SUM($F28:P28)</f>
        <v>0</v>
      </c>
      <c r="R28">
        <v>37247</v>
      </c>
      <c r="S28" s="31">
        <f>+R28/E28</f>
        <v>0.35814423076923074</v>
      </c>
    </row>
    <row r="29" spans="1:19" x14ac:dyDescent="0.3">
      <c r="A29" s="27" t="s">
        <v>76</v>
      </c>
      <c r="B29" s="27" t="s">
        <v>74</v>
      </c>
      <c r="C29" s="27" t="s">
        <v>51</v>
      </c>
      <c r="D29" s="27" t="s">
        <v>77</v>
      </c>
      <c r="E29" s="28">
        <v>312000</v>
      </c>
      <c r="F29" s="28"/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f>$R29-SUM($F29:P29)</f>
        <v>0</v>
      </c>
      <c r="R29" s="28"/>
      <c r="S29" s="31"/>
    </row>
    <row r="30" spans="1:19" x14ac:dyDescent="0.3">
      <c r="A30" s="27" t="s">
        <v>76</v>
      </c>
      <c r="B30" s="27" t="s">
        <v>73</v>
      </c>
      <c r="C30" s="27" t="s">
        <v>51</v>
      </c>
      <c r="D30" s="27" t="s">
        <v>77</v>
      </c>
      <c r="E30" s="28">
        <v>260000</v>
      </c>
      <c r="F30" s="28"/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8">
        <v>0</v>
      </c>
      <c r="Q30" s="28">
        <f>$R30-SUM($F30:P30)</f>
        <v>0</v>
      </c>
      <c r="R30" s="28"/>
      <c r="S30" s="31"/>
    </row>
    <row r="31" spans="1:19" x14ac:dyDescent="0.3">
      <c r="A31" s="27" t="s">
        <v>76</v>
      </c>
      <c r="B31" s="27" t="s">
        <v>72</v>
      </c>
      <c r="C31" s="27" t="s">
        <v>51</v>
      </c>
      <c r="D31" s="27" t="s">
        <v>77</v>
      </c>
      <c r="E31" s="28">
        <v>249000</v>
      </c>
      <c r="F31" s="28"/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  <c r="P31" s="28">
        <v>0</v>
      </c>
      <c r="Q31" s="28">
        <f>$R31-SUM($F31:P31)</f>
        <v>0</v>
      </c>
      <c r="R31" s="28"/>
      <c r="S31" s="31"/>
    </row>
    <row r="32" spans="1:19" x14ac:dyDescent="0.3">
      <c r="A32" s="27" t="s">
        <v>76</v>
      </c>
      <c r="B32" s="27" t="s">
        <v>71</v>
      </c>
      <c r="C32" s="27" t="s">
        <v>51</v>
      </c>
      <c r="D32" s="27" t="s">
        <v>77</v>
      </c>
      <c r="E32" s="28">
        <v>520000</v>
      </c>
      <c r="F32" s="28"/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28">
        <v>0</v>
      </c>
      <c r="P32" s="28">
        <v>0</v>
      </c>
      <c r="Q32" s="28">
        <f>$R32-SUM($F32:P32)</f>
        <v>0</v>
      </c>
      <c r="R32" s="28"/>
      <c r="S32" s="31"/>
    </row>
    <row r="33" spans="1:19" x14ac:dyDescent="0.3">
      <c r="A33" s="27" t="s">
        <v>76</v>
      </c>
      <c r="B33" s="27" t="s">
        <v>67</v>
      </c>
      <c r="C33" s="27" t="s">
        <v>51</v>
      </c>
      <c r="D33" s="27" t="s">
        <v>77</v>
      </c>
      <c r="E33" s="28">
        <v>208000</v>
      </c>
      <c r="F33" s="28"/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  <c r="P33" s="28">
        <v>0</v>
      </c>
      <c r="Q33" s="28">
        <f>$R33-SUM($F33:P33)</f>
        <v>0</v>
      </c>
      <c r="R33" s="28"/>
      <c r="S33" s="31"/>
    </row>
    <row r="34" spans="1:19" x14ac:dyDescent="0.3">
      <c r="A34" s="27" t="s">
        <v>76</v>
      </c>
      <c r="B34" s="27" t="s">
        <v>73</v>
      </c>
      <c r="C34" s="27" t="s">
        <v>26</v>
      </c>
      <c r="D34" s="27" t="s">
        <v>77</v>
      </c>
      <c r="E34" s="28">
        <v>520000</v>
      </c>
      <c r="F34" s="28"/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f>$R34-SUM($F34:P34)</f>
        <v>0</v>
      </c>
      <c r="R34" s="28"/>
      <c r="S34" s="31"/>
    </row>
    <row r="35" spans="1:19" x14ac:dyDescent="0.3">
      <c r="A35" s="27" t="s">
        <v>76</v>
      </c>
      <c r="B35" s="27" t="s">
        <v>74</v>
      </c>
      <c r="C35" s="27" t="s">
        <v>24</v>
      </c>
      <c r="D35" s="27" t="s">
        <v>58</v>
      </c>
      <c r="E35" s="28">
        <v>624000</v>
      </c>
      <c r="F35" s="28"/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  <c r="P35" s="28">
        <v>0</v>
      </c>
      <c r="Q35" s="28">
        <f>$R35-SUM($F35:P35)</f>
        <v>0</v>
      </c>
      <c r="R35" s="28"/>
      <c r="S35" s="31"/>
    </row>
    <row r="36" spans="1:19" x14ac:dyDescent="0.3">
      <c r="A36" s="27" t="s">
        <v>76</v>
      </c>
      <c r="B36" s="27" t="s">
        <v>73</v>
      </c>
      <c r="C36" s="27" t="s">
        <v>24</v>
      </c>
      <c r="D36" s="27" t="s">
        <v>58</v>
      </c>
      <c r="E36" s="28">
        <v>975000</v>
      </c>
      <c r="F36" s="28">
        <v>13931</v>
      </c>
      <c r="G36" s="28">
        <v>27581</v>
      </c>
      <c r="H36" s="28">
        <v>24588</v>
      </c>
      <c r="I36" s="28">
        <v>60251</v>
      </c>
      <c r="J36" s="28">
        <v>0</v>
      </c>
      <c r="K36" s="28">
        <v>26188</v>
      </c>
      <c r="L36" s="28">
        <v>21402</v>
      </c>
      <c r="M36" s="28">
        <v>14730</v>
      </c>
      <c r="N36" s="28">
        <v>25115</v>
      </c>
      <c r="O36" s="28">
        <v>0</v>
      </c>
      <c r="P36" s="28">
        <v>42549</v>
      </c>
      <c r="Q36" s="28">
        <f>$R36-SUM($F36:P36)</f>
        <v>0</v>
      </c>
      <c r="R36">
        <v>256335</v>
      </c>
      <c r="S36" s="31">
        <f t="shared" ref="S36:S43" si="3">+R36/E36</f>
        <v>0.26290769230769229</v>
      </c>
    </row>
    <row r="37" spans="1:19" x14ac:dyDescent="0.3">
      <c r="A37" s="27" t="s">
        <v>76</v>
      </c>
      <c r="B37" s="27" t="s">
        <v>72</v>
      </c>
      <c r="C37" s="27" t="s">
        <v>24</v>
      </c>
      <c r="D37" s="27" t="s">
        <v>58</v>
      </c>
      <c r="E37" s="28">
        <v>936000</v>
      </c>
      <c r="F37" s="28">
        <v>19073</v>
      </c>
      <c r="G37" s="28">
        <v>15797</v>
      </c>
      <c r="H37" s="28">
        <v>29843</v>
      </c>
      <c r="I37" s="28">
        <v>79095</v>
      </c>
      <c r="J37" s="28">
        <v>0</v>
      </c>
      <c r="K37" s="28">
        <v>5930</v>
      </c>
      <c r="L37" s="28">
        <v>43272</v>
      </c>
      <c r="M37" s="28">
        <v>0</v>
      </c>
      <c r="N37" s="28">
        <v>45898.399999999994</v>
      </c>
      <c r="O37" s="28">
        <v>0</v>
      </c>
      <c r="P37" s="28">
        <v>38350.600000000006</v>
      </c>
      <c r="Q37" s="28">
        <f>$R37-SUM($F37:P37)</f>
        <v>25515</v>
      </c>
      <c r="R37">
        <v>302774</v>
      </c>
      <c r="S37" s="31">
        <f t="shared" si="3"/>
        <v>0.32347649572649573</v>
      </c>
    </row>
    <row r="38" spans="1:19" x14ac:dyDescent="0.3">
      <c r="A38" s="27" t="s">
        <v>76</v>
      </c>
      <c r="B38" s="27" t="s">
        <v>71</v>
      </c>
      <c r="C38" s="27" t="s">
        <v>24</v>
      </c>
      <c r="D38" s="27" t="s">
        <v>58</v>
      </c>
      <c r="E38" s="28">
        <v>1039000</v>
      </c>
      <c r="F38" s="28"/>
      <c r="G38" s="28">
        <v>0</v>
      </c>
      <c r="H38" s="28">
        <v>482</v>
      </c>
      <c r="I38" s="28">
        <v>0</v>
      </c>
      <c r="J38" s="28">
        <v>0</v>
      </c>
      <c r="K38" s="28">
        <v>1937</v>
      </c>
      <c r="L38" s="28">
        <v>7109</v>
      </c>
      <c r="M38" s="28">
        <v>490</v>
      </c>
      <c r="N38" s="28">
        <v>0</v>
      </c>
      <c r="O38" s="28">
        <v>0</v>
      </c>
      <c r="P38" s="28">
        <v>1258</v>
      </c>
      <c r="Q38" s="28">
        <f>$R38-SUM($F38:P38)</f>
        <v>77884</v>
      </c>
      <c r="R38">
        <v>89160</v>
      </c>
      <c r="S38" s="31">
        <f t="shared" si="3"/>
        <v>8.5813282001924923E-2</v>
      </c>
    </row>
    <row r="39" spans="1:19" x14ac:dyDescent="0.3">
      <c r="A39" s="27" t="s">
        <v>76</v>
      </c>
      <c r="B39" s="27" t="s">
        <v>70</v>
      </c>
      <c r="C39" s="27" t="s">
        <v>24</v>
      </c>
      <c r="D39" s="27" t="s">
        <v>58</v>
      </c>
      <c r="E39" s="28">
        <v>728000</v>
      </c>
      <c r="F39" s="28"/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5716</v>
      </c>
      <c r="M39" s="28">
        <v>42293</v>
      </c>
      <c r="N39" s="28">
        <v>20676</v>
      </c>
      <c r="O39" s="28">
        <v>0</v>
      </c>
      <c r="P39">
        <v>89160</v>
      </c>
      <c r="Q39" s="28"/>
      <c r="R39">
        <v>89160</v>
      </c>
      <c r="S39" s="31">
        <f t="shared" si="3"/>
        <v>0.12247252747252747</v>
      </c>
    </row>
    <row r="40" spans="1:19" x14ac:dyDescent="0.3">
      <c r="A40" s="27" t="s">
        <v>76</v>
      </c>
      <c r="B40" s="27" t="s">
        <v>67</v>
      </c>
      <c r="C40" s="27" t="s">
        <v>24</v>
      </c>
      <c r="D40" s="27" t="s">
        <v>58</v>
      </c>
      <c r="E40" s="28">
        <v>1299000</v>
      </c>
      <c r="F40" s="28">
        <v>620652</v>
      </c>
      <c r="G40" s="28">
        <v>631758</v>
      </c>
      <c r="H40" s="28">
        <v>46590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f>$R40-SUM($F40:P40)</f>
        <v>0</v>
      </c>
      <c r="R40">
        <v>1299000</v>
      </c>
      <c r="S40" s="31">
        <f t="shared" si="3"/>
        <v>1</v>
      </c>
    </row>
    <row r="41" spans="1:19" x14ac:dyDescent="0.3">
      <c r="A41" s="27" t="s">
        <v>76</v>
      </c>
      <c r="B41" s="27" t="s">
        <v>67</v>
      </c>
      <c r="C41" s="27" t="s">
        <v>21</v>
      </c>
      <c r="D41" s="27" t="s">
        <v>58</v>
      </c>
      <c r="E41" s="28">
        <v>520000</v>
      </c>
      <c r="F41" s="28"/>
      <c r="G41" s="28">
        <v>37648</v>
      </c>
      <c r="H41" s="28">
        <v>482352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f>$R41-SUM($F41:P41)</f>
        <v>0</v>
      </c>
      <c r="R41">
        <v>520000</v>
      </c>
      <c r="S41" s="31">
        <f t="shared" si="3"/>
        <v>1</v>
      </c>
    </row>
    <row r="42" spans="1:19" x14ac:dyDescent="0.3">
      <c r="A42" s="27" t="s">
        <v>76</v>
      </c>
      <c r="B42" s="27" t="s">
        <v>67</v>
      </c>
      <c r="C42" s="27" t="s">
        <v>75</v>
      </c>
      <c r="D42" s="27" t="s">
        <v>58</v>
      </c>
      <c r="E42" s="28">
        <v>370000</v>
      </c>
      <c r="F42" s="28"/>
      <c r="G42" s="28"/>
      <c r="H42" s="28">
        <v>0</v>
      </c>
      <c r="I42" s="28">
        <v>0</v>
      </c>
      <c r="J42" s="28">
        <v>239262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f>$R42-SUM($F42:P42)</f>
        <v>0</v>
      </c>
      <c r="R42">
        <v>239262</v>
      </c>
      <c r="S42" s="31">
        <f t="shared" si="3"/>
        <v>0.64665405405405407</v>
      </c>
    </row>
    <row r="43" spans="1:19" x14ac:dyDescent="0.3">
      <c r="A43" s="27" t="s">
        <v>69</v>
      </c>
      <c r="B43" s="27" t="s">
        <v>74</v>
      </c>
      <c r="C43" s="27" t="s">
        <v>68</v>
      </c>
      <c r="D43" s="27" t="s">
        <v>5</v>
      </c>
      <c r="E43" s="37">
        <v>201837</v>
      </c>
      <c r="F43" s="28"/>
      <c r="G43" s="28">
        <v>0</v>
      </c>
      <c r="H43" s="28">
        <v>0</v>
      </c>
      <c r="I43" s="28">
        <v>0</v>
      </c>
      <c r="J43" s="28">
        <v>0</v>
      </c>
      <c r="K43" s="28">
        <v>1715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f>$R43-SUM($F43:P43)</f>
        <v>0</v>
      </c>
      <c r="R43">
        <v>1715</v>
      </c>
      <c r="S43" s="31">
        <f t="shared" si="3"/>
        <v>8.4969554640625857E-3</v>
      </c>
    </row>
    <row r="44" spans="1:19" x14ac:dyDescent="0.3">
      <c r="A44" s="27" t="s">
        <v>69</v>
      </c>
      <c r="B44" s="27" t="s">
        <v>73</v>
      </c>
      <c r="C44" s="27" t="s">
        <v>68</v>
      </c>
      <c r="D44" s="27" t="s">
        <v>5</v>
      </c>
      <c r="E44" s="37">
        <v>378639</v>
      </c>
      <c r="F44" s="28"/>
      <c r="G44" s="28">
        <v>0</v>
      </c>
      <c r="H44" s="28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/>
      <c r="S44" s="31"/>
    </row>
    <row r="45" spans="1:19" x14ac:dyDescent="0.3">
      <c r="A45" s="27" t="s">
        <v>69</v>
      </c>
      <c r="B45" s="27" t="s">
        <v>72</v>
      </c>
      <c r="C45" s="27" t="s">
        <v>68</v>
      </c>
      <c r="D45" s="27" t="s">
        <v>5</v>
      </c>
      <c r="E45" s="37">
        <v>161470</v>
      </c>
      <c r="F45" s="28"/>
      <c r="G45" s="28">
        <v>0</v>
      </c>
      <c r="H45" s="28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/>
      <c r="S45" s="31"/>
    </row>
    <row r="46" spans="1:19" x14ac:dyDescent="0.3">
      <c r="A46" s="27" t="s">
        <v>69</v>
      </c>
      <c r="B46" s="27" t="s">
        <v>71</v>
      </c>
      <c r="C46" s="27" t="s">
        <v>68</v>
      </c>
      <c r="D46" s="27" t="s">
        <v>5</v>
      </c>
      <c r="E46" s="37">
        <v>403674</v>
      </c>
      <c r="F46" s="28"/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/>
      <c r="S46" s="31"/>
    </row>
    <row r="47" spans="1:19" x14ac:dyDescent="0.3">
      <c r="A47" s="27" t="s">
        <v>69</v>
      </c>
      <c r="B47" s="27" t="s">
        <v>70</v>
      </c>
      <c r="C47" s="27" t="s">
        <v>68</v>
      </c>
      <c r="D47" s="27" t="s">
        <v>5</v>
      </c>
      <c r="E47" s="37">
        <v>100964</v>
      </c>
      <c r="F47" s="28"/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/>
      <c r="S47" s="31"/>
    </row>
    <row r="48" spans="1:19" x14ac:dyDescent="0.3">
      <c r="A48" s="27" t="s">
        <v>69</v>
      </c>
      <c r="B48" s="27" t="s">
        <v>67</v>
      </c>
      <c r="C48" s="27" t="s">
        <v>68</v>
      </c>
      <c r="D48" s="27" t="s">
        <v>5</v>
      </c>
      <c r="E48" s="37">
        <v>555051</v>
      </c>
      <c r="F48" s="28"/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30"/>
      <c r="P48" s="30"/>
      <c r="Q48" s="30"/>
      <c r="R48" s="28"/>
      <c r="S48" s="31"/>
    </row>
    <row r="49" spans="1:19" x14ac:dyDescent="0.3">
      <c r="A49" s="17"/>
      <c r="B49" s="17"/>
      <c r="C49" s="17"/>
      <c r="D49" s="17"/>
      <c r="E49" s="18"/>
      <c r="F49" s="18"/>
      <c r="G49" s="18"/>
      <c r="H49" s="18"/>
      <c r="I49" s="18"/>
      <c r="J49" s="18"/>
      <c r="K49" s="18"/>
      <c r="L49" s="18"/>
      <c r="M49" s="33"/>
      <c r="N49" s="33"/>
      <c r="O49" s="19"/>
      <c r="P49" s="19"/>
      <c r="Q49" s="18"/>
      <c r="R49" s="18"/>
      <c r="S49" s="35"/>
    </row>
    <row r="50" spans="1:19" x14ac:dyDescent="0.3">
      <c r="A50" s="27" t="s">
        <v>59</v>
      </c>
      <c r="B50" s="27" t="s">
        <v>57</v>
      </c>
      <c r="C50" s="27" t="s">
        <v>64</v>
      </c>
      <c r="D50" s="27" t="s">
        <v>63</v>
      </c>
      <c r="E50" s="28">
        <v>23376000</v>
      </c>
      <c r="F50" s="28">
        <v>54701</v>
      </c>
      <c r="G50" s="28">
        <v>0</v>
      </c>
      <c r="H50" s="28">
        <v>162194</v>
      </c>
      <c r="I50" s="28">
        <v>36100</v>
      </c>
      <c r="J50" s="28">
        <v>132221</v>
      </c>
      <c r="K50" s="28">
        <v>0.63000000000465661</v>
      </c>
      <c r="L50" s="28">
        <v>0</v>
      </c>
      <c r="M50" s="28">
        <v>12499.5</v>
      </c>
      <c r="N50" s="28">
        <v>84929.270000000019</v>
      </c>
      <c r="O50" s="28">
        <v>0</v>
      </c>
      <c r="P50" s="28">
        <v>19145.599999999977</v>
      </c>
      <c r="Q50" s="28">
        <f>$R50-SUM($F50:P50)</f>
        <v>58631</v>
      </c>
      <c r="R50">
        <v>560422</v>
      </c>
      <c r="S50" s="31">
        <f>+R50/E50</f>
        <v>2.3974247091033539E-2</v>
      </c>
    </row>
    <row r="51" spans="1:19" x14ac:dyDescent="0.3">
      <c r="A51" s="27" t="s">
        <v>59</v>
      </c>
      <c r="B51" s="27"/>
      <c r="C51" s="27" t="s">
        <v>62</v>
      </c>
      <c r="D51" s="27" t="s">
        <v>61</v>
      </c>
      <c r="E51" s="28">
        <v>7013000</v>
      </c>
      <c r="F51" s="28"/>
      <c r="G51" s="28"/>
      <c r="H51" s="28">
        <v>0</v>
      </c>
      <c r="I51" s="28">
        <v>0</v>
      </c>
      <c r="J51" s="28">
        <v>0</v>
      </c>
      <c r="K51" s="28">
        <v>0</v>
      </c>
      <c r="N51" s="28">
        <v>0</v>
      </c>
      <c r="O51" s="28">
        <v>0</v>
      </c>
      <c r="P51" s="28">
        <v>0</v>
      </c>
      <c r="Q51" s="28">
        <f>$R51-SUM($F51:P51)</f>
        <v>0</v>
      </c>
      <c r="R51" s="28"/>
      <c r="S51" s="31"/>
    </row>
    <row r="52" spans="1:19" x14ac:dyDescent="0.3">
      <c r="A52" s="27" t="s">
        <v>59</v>
      </c>
      <c r="B52" s="27"/>
      <c r="C52" s="27" t="s">
        <v>45</v>
      </c>
      <c r="D52" s="27" t="s">
        <v>60</v>
      </c>
      <c r="E52" s="28">
        <v>2922000</v>
      </c>
      <c r="F52" s="28"/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30"/>
      <c r="O52" s="30"/>
      <c r="P52" s="30"/>
      <c r="Q52" s="28">
        <f>$R52-SUM($F52:P52)</f>
        <v>0</v>
      </c>
      <c r="R52" s="31"/>
    </row>
    <row r="53" spans="1:19" x14ac:dyDescent="0.3">
      <c r="A53" s="27" t="s">
        <v>59</v>
      </c>
      <c r="B53" s="27"/>
      <c r="C53" s="27" t="s">
        <v>17</v>
      </c>
      <c r="D53" s="27" t="s">
        <v>23</v>
      </c>
      <c r="E53" s="28">
        <v>6277000</v>
      </c>
      <c r="F53" s="28">
        <v>24001</v>
      </c>
      <c r="G53" s="28">
        <v>29912</v>
      </c>
      <c r="H53" s="28">
        <v>25983</v>
      </c>
      <c r="I53" s="28">
        <v>23954</v>
      </c>
      <c r="J53" s="28">
        <v>67168</v>
      </c>
      <c r="K53" s="28">
        <v>23953.98000000001</v>
      </c>
      <c r="L53" s="28">
        <v>0</v>
      </c>
      <c r="M53" s="28">
        <v>0</v>
      </c>
      <c r="N53" s="28">
        <v>0</v>
      </c>
      <c r="O53" s="28">
        <v>0</v>
      </c>
      <c r="P53">
        <v>418767</v>
      </c>
      <c r="Q53" s="28">
        <v>34995</v>
      </c>
      <c r="R53">
        <v>453762</v>
      </c>
      <c r="S53" s="31">
        <f>+R53/E53</f>
        <v>7.2289628803568581E-2</v>
      </c>
    </row>
    <row r="54" spans="1:19" x14ac:dyDescent="0.3">
      <c r="A54" s="27" t="s">
        <v>59</v>
      </c>
      <c r="B54" s="27"/>
      <c r="C54" s="27" t="s">
        <v>46</v>
      </c>
      <c r="D54" s="27" t="s">
        <v>58</v>
      </c>
      <c r="E54" s="28">
        <v>9740000</v>
      </c>
      <c r="F54" s="28"/>
      <c r="G54" s="28"/>
      <c r="H54" s="28">
        <v>0</v>
      </c>
      <c r="I54" s="28">
        <v>0</v>
      </c>
      <c r="J54" s="28">
        <v>0</v>
      </c>
      <c r="K54" s="28">
        <v>0</v>
      </c>
      <c r="L54" s="28"/>
      <c r="M54" s="28"/>
      <c r="N54" s="29"/>
      <c r="O54" s="29"/>
      <c r="P54" s="29"/>
      <c r="Q54" s="28"/>
      <c r="R54" s="28"/>
      <c r="S54" s="31"/>
    </row>
    <row r="55" spans="1:19" x14ac:dyDescent="0.3">
      <c r="A55" s="17"/>
      <c r="B55" s="17"/>
      <c r="C55" s="17"/>
      <c r="D55" s="17"/>
      <c r="E55" s="18"/>
      <c r="F55" s="18"/>
      <c r="G55" s="18"/>
      <c r="H55" s="18"/>
      <c r="I55" s="18"/>
      <c r="J55" s="18"/>
      <c r="K55" s="18"/>
      <c r="L55" s="18"/>
      <c r="M55" s="33"/>
      <c r="N55" s="33"/>
      <c r="O55" s="19"/>
      <c r="P55" s="19"/>
      <c r="Q55" s="18"/>
      <c r="R55" s="18"/>
      <c r="S55" s="35"/>
    </row>
    <row r="56" spans="1:19" x14ac:dyDescent="0.3">
      <c r="A56" s="27" t="s">
        <v>54</v>
      </c>
      <c r="B56" s="27" t="s">
        <v>50</v>
      </c>
      <c r="C56" s="27" t="s">
        <v>17</v>
      </c>
      <c r="D56" s="27" t="s">
        <v>56</v>
      </c>
      <c r="E56" s="28">
        <v>259000</v>
      </c>
      <c r="F56" s="28"/>
      <c r="G56" s="28">
        <v>0</v>
      </c>
      <c r="H56" s="28">
        <v>0</v>
      </c>
      <c r="I56" s="28">
        <v>0</v>
      </c>
      <c r="J56" s="28">
        <v>0</v>
      </c>
      <c r="K56" s="28">
        <v>0</v>
      </c>
      <c r="L56" s="28">
        <v>0</v>
      </c>
      <c r="M56" s="28">
        <v>0</v>
      </c>
      <c r="N56" s="29"/>
      <c r="O56" s="29"/>
      <c r="P56" s="29"/>
      <c r="Q56" s="28"/>
      <c r="R56" s="28"/>
      <c r="S56" s="31">
        <f>+R56/E56</f>
        <v>0</v>
      </c>
    </row>
    <row r="57" spans="1:19" x14ac:dyDescent="0.3">
      <c r="A57" s="27" t="s">
        <v>54</v>
      </c>
      <c r="B57" s="27"/>
      <c r="C57" s="27" t="s">
        <v>6</v>
      </c>
      <c r="D57" s="27" t="s">
        <v>44</v>
      </c>
      <c r="E57" s="28">
        <v>5187000</v>
      </c>
      <c r="F57" s="28"/>
      <c r="G57" s="28">
        <v>0</v>
      </c>
      <c r="H57" s="28">
        <v>0</v>
      </c>
      <c r="I57" s="28">
        <v>0</v>
      </c>
      <c r="J57" s="28">
        <v>0</v>
      </c>
      <c r="K57" s="28">
        <v>18000</v>
      </c>
      <c r="L57" s="28">
        <v>36000</v>
      </c>
      <c r="M57" s="28">
        <v>52000</v>
      </c>
      <c r="N57" s="28">
        <v>0</v>
      </c>
      <c r="O57" s="28">
        <v>0</v>
      </c>
      <c r="P57" s="28">
        <v>72800</v>
      </c>
      <c r="Q57" s="28">
        <f>$R57-SUM($F57:P57)</f>
        <v>36800</v>
      </c>
      <c r="R57">
        <v>215600</v>
      </c>
      <c r="S57" s="31">
        <f>+R57/E57</f>
        <v>4.1565452091767881E-2</v>
      </c>
    </row>
    <row r="58" spans="1:19" x14ac:dyDescent="0.3">
      <c r="A58" s="27" t="s">
        <v>54</v>
      </c>
      <c r="B58" s="27"/>
      <c r="C58" s="27" t="s">
        <v>55</v>
      </c>
      <c r="D58" s="27" t="s">
        <v>41</v>
      </c>
      <c r="E58" s="28">
        <v>11931000</v>
      </c>
      <c r="F58" s="28">
        <v>24417</v>
      </c>
      <c r="G58" s="28">
        <v>79098</v>
      </c>
      <c r="H58" s="28">
        <v>46641</v>
      </c>
      <c r="I58" s="28">
        <v>11001</v>
      </c>
      <c r="J58" s="28">
        <v>75249</v>
      </c>
      <c r="K58" s="28">
        <v>71241</v>
      </c>
      <c r="L58" s="28">
        <v>109917</v>
      </c>
      <c r="M58" s="28">
        <v>55929</v>
      </c>
      <c r="N58" s="28">
        <v>39533</v>
      </c>
      <c r="O58" s="28">
        <v>0</v>
      </c>
      <c r="P58" s="28">
        <v>63110</v>
      </c>
      <c r="Q58" s="28">
        <f>$R58-SUM($F58:P58)</f>
        <v>98161</v>
      </c>
      <c r="R58">
        <v>674297</v>
      </c>
      <c r="S58" s="31">
        <f>+R58/E58</f>
        <v>5.6516385885508343E-2</v>
      </c>
    </row>
    <row r="59" spans="1:19" x14ac:dyDescent="0.3">
      <c r="A59" s="27" t="s">
        <v>54</v>
      </c>
      <c r="B59" s="27"/>
      <c r="C59" s="27" t="s">
        <v>53</v>
      </c>
      <c r="D59" s="27" t="s">
        <v>37</v>
      </c>
      <c r="E59" s="28">
        <v>5187000</v>
      </c>
      <c r="F59" s="28">
        <v>131908</v>
      </c>
      <c r="G59" s="28">
        <v>112832</v>
      </c>
      <c r="H59" s="28">
        <v>303462</v>
      </c>
      <c r="I59" s="28">
        <v>51545</v>
      </c>
      <c r="J59" s="28">
        <v>291643</v>
      </c>
      <c r="K59" s="28">
        <v>200250</v>
      </c>
      <c r="L59" s="28">
        <v>214144</v>
      </c>
      <c r="M59" s="28">
        <v>186493</v>
      </c>
      <c r="N59" s="28">
        <v>171485</v>
      </c>
      <c r="O59" s="28">
        <v>0</v>
      </c>
      <c r="P59" s="28">
        <v>285338</v>
      </c>
      <c r="Q59" s="28">
        <f>$R59-SUM($F59:P59)</f>
        <v>589483</v>
      </c>
      <c r="R59">
        <v>2538583</v>
      </c>
      <c r="S59" s="31">
        <f>+R59/E59</f>
        <v>0.48941256988625409</v>
      </c>
    </row>
    <row r="60" spans="1:19" x14ac:dyDescent="0.3">
      <c r="A60" s="27" t="s">
        <v>52</v>
      </c>
      <c r="B60" s="27"/>
      <c r="C60" s="27" t="s">
        <v>51</v>
      </c>
      <c r="D60" s="27" t="s">
        <v>5</v>
      </c>
      <c r="E60" s="28">
        <v>778000</v>
      </c>
      <c r="F60" s="28"/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/>
      <c r="M60" s="28"/>
      <c r="N60" s="28"/>
      <c r="O60" s="28"/>
      <c r="P60" s="28"/>
      <c r="Q60" s="28"/>
      <c r="R60" s="28"/>
      <c r="S60" s="31"/>
    </row>
    <row r="61" spans="1:19" x14ac:dyDescent="0.3">
      <c r="A61" s="17"/>
      <c r="B61" s="17"/>
      <c r="C61" s="17"/>
      <c r="D61" s="17"/>
      <c r="E61" s="18"/>
      <c r="F61" s="18"/>
      <c r="G61" s="18"/>
      <c r="H61" s="18"/>
      <c r="I61" s="18"/>
      <c r="J61" s="18"/>
      <c r="K61" s="18"/>
      <c r="L61" s="18"/>
      <c r="M61" s="33"/>
      <c r="N61" s="33"/>
      <c r="O61" s="19"/>
      <c r="P61" s="19"/>
      <c r="Q61" s="18"/>
      <c r="R61" s="18"/>
      <c r="S61" s="35"/>
    </row>
    <row r="62" spans="1:19" x14ac:dyDescent="0.3">
      <c r="A62" s="27" t="s">
        <v>39</v>
      </c>
      <c r="B62" s="27" t="s">
        <v>36</v>
      </c>
      <c r="C62" s="27" t="s">
        <v>49</v>
      </c>
      <c r="D62" s="27" t="s">
        <v>47</v>
      </c>
      <c r="E62" s="28">
        <v>3582000</v>
      </c>
      <c r="F62" s="28"/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f>$R62-SUM($F62:P62)</f>
        <v>0</v>
      </c>
      <c r="R62" s="28"/>
      <c r="S62" s="31"/>
    </row>
    <row r="63" spans="1:19" x14ac:dyDescent="0.3">
      <c r="A63" s="27" t="s">
        <v>39</v>
      </c>
      <c r="B63" s="27"/>
      <c r="C63" s="27" t="s">
        <v>48</v>
      </c>
      <c r="D63" s="27" t="s">
        <v>47</v>
      </c>
      <c r="E63" s="28">
        <v>537000</v>
      </c>
      <c r="F63" s="28"/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f>$R63-SUM($F63:P63)</f>
        <v>0</v>
      </c>
      <c r="R63" s="28"/>
      <c r="S63" s="31"/>
    </row>
    <row r="64" spans="1:19" x14ac:dyDescent="0.3">
      <c r="A64" s="27" t="s">
        <v>39</v>
      </c>
      <c r="B64" s="27"/>
      <c r="C64" s="27" t="s">
        <v>46</v>
      </c>
      <c r="D64" s="27" t="s">
        <v>44</v>
      </c>
      <c r="E64" s="28">
        <v>537000</v>
      </c>
      <c r="F64" s="28"/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v>0</v>
      </c>
      <c r="Q64" s="28">
        <f>$R64-SUM($F64:P64)</f>
        <v>0</v>
      </c>
      <c r="R64" s="28"/>
      <c r="S64" s="31"/>
    </row>
    <row r="65" spans="1:19" x14ac:dyDescent="0.3">
      <c r="A65" s="27" t="s">
        <v>39</v>
      </c>
      <c r="B65" s="27"/>
      <c r="C65" s="27" t="s">
        <v>45</v>
      </c>
      <c r="D65" s="27" t="s">
        <v>44</v>
      </c>
      <c r="E65" s="28">
        <v>81000</v>
      </c>
      <c r="F65" s="28"/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/>
      <c r="P65" s="28"/>
      <c r="Q65" s="28"/>
      <c r="R65" s="28"/>
      <c r="S65" s="31"/>
    </row>
    <row r="66" spans="1:19" x14ac:dyDescent="0.3">
      <c r="A66" s="27" t="s">
        <v>39</v>
      </c>
      <c r="B66" s="27"/>
      <c r="C66" s="27" t="s">
        <v>43</v>
      </c>
      <c r="D66" s="27" t="s">
        <v>41</v>
      </c>
      <c r="E66" s="28">
        <v>814000</v>
      </c>
      <c r="F66" s="28"/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f>$R66-SUM($F66:P66)</f>
        <v>0</v>
      </c>
      <c r="R66" s="28"/>
      <c r="S66" s="31"/>
    </row>
    <row r="67" spans="1:19" x14ac:dyDescent="0.3">
      <c r="A67" s="27" t="s">
        <v>39</v>
      </c>
      <c r="B67" s="27"/>
      <c r="C67" s="27" t="s">
        <v>42</v>
      </c>
      <c r="D67" s="27" t="s">
        <v>41</v>
      </c>
      <c r="E67" s="28">
        <v>122000</v>
      </c>
      <c r="F67" s="28"/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v>0</v>
      </c>
      <c r="Q67" s="28">
        <f>$R67-SUM($F67:P67)</f>
        <v>0</v>
      </c>
      <c r="R67" s="28"/>
      <c r="S67" s="31"/>
    </row>
    <row r="68" spans="1:19" x14ac:dyDescent="0.3">
      <c r="A68" s="27" t="s">
        <v>39</v>
      </c>
      <c r="B68" s="27"/>
      <c r="C68" s="27" t="s">
        <v>40</v>
      </c>
      <c r="D68" s="27" t="s">
        <v>37</v>
      </c>
      <c r="E68" s="28">
        <v>2686000</v>
      </c>
      <c r="F68" s="28"/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f>$R68-SUM($F68:P68)</f>
        <v>0</v>
      </c>
      <c r="R68" s="28"/>
      <c r="S68" s="31"/>
    </row>
    <row r="69" spans="1:19" x14ac:dyDescent="0.3">
      <c r="A69" s="27" t="s">
        <v>39</v>
      </c>
      <c r="B69" s="27"/>
      <c r="C69" s="27" t="s">
        <v>38</v>
      </c>
      <c r="D69" s="27" t="s">
        <v>37</v>
      </c>
      <c r="E69" s="28">
        <v>403000</v>
      </c>
      <c r="F69" s="28"/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f>$R69-SUM($F69:P69)</f>
        <v>0</v>
      </c>
      <c r="R69" s="28"/>
      <c r="S69" s="31"/>
    </row>
    <row r="70" spans="1:19" x14ac:dyDescent="0.3">
      <c r="A70" s="17"/>
      <c r="B70" s="17"/>
      <c r="C70" s="17"/>
      <c r="D70" s="17"/>
      <c r="E70" s="18"/>
      <c r="F70" s="18"/>
      <c r="G70" s="18">
        <v>0</v>
      </c>
      <c r="H70" s="18"/>
      <c r="I70" s="18"/>
      <c r="J70" s="18"/>
      <c r="K70" s="18"/>
      <c r="L70" s="18"/>
      <c r="M70" s="33"/>
      <c r="N70" s="33"/>
      <c r="O70" s="38"/>
      <c r="P70" s="38"/>
      <c r="Q70" s="18"/>
      <c r="R70" s="18"/>
      <c r="S70" s="35"/>
    </row>
    <row r="71" spans="1:19" x14ac:dyDescent="0.3">
      <c r="A71" s="27" t="s">
        <v>35</v>
      </c>
      <c r="B71" s="78" t="s">
        <v>126</v>
      </c>
      <c r="C71" s="78" t="s">
        <v>127</v>
      </c>
      <c r="D71" s="79" t="s">
        <v>128</v>
      </c>
      <c r="E71" s="28">
        <v>380000</v>
      </c>
      <c r="F71" s="28"/>
      <c r="G71" s="28">
        <v>13175</v>
      </c>
      <c r="H71" s="28">
        <v>1750</v>
      </c>
      <c r="I71" s="28">
        <v>8295</v>
      </c>
      <c r="J71" s="28">
        <v>27171</v>
      </c>
      <c r="K71" s="28">
        <v>0</v>
      </c>
      <c r="L71" s="28">
        <v>11513.5</v>
      </c>
      <c r="M71" s="28">
        <v>12499.5</v>
      </c>
      <c r="N71" s="28">
        <v>586</v>
      </c>
      <c r="O71" s="28">
        <v>0</v>
      </c>
      <c r="P71" s="28">
        <f>$R71-SUM($F71:O71)</f>
        <v>1611</v>
      </c>
      <c r="Q71" s="28">
        <v>0</v>
      </c>
      <c r="R71">
        <v>76601</v>
      </c>
      <c r="S71" s="31">
        <f>+R71/E71</f>
        <v>0.20158157894736842</v>
      </c>
    </row>
    <row r="72" spans="1:19" x14ac:dyDescent="0.3">
      <c r="A72" s="68" t="s">
        <v>34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</row>
  </sheetData>
  <pageMargins left="0.25" right="0.25" top="0.25" bottom="0.25" header="0.05" footer="0.05"/>
  <pageSetup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>
    <row r="1" spans="1:1" x14ac:dyDescent="0.25">
      <c r="A1" t="str">
        <f ca="1">CELL("filename")</f>
        <v>R:\_Trade Programs\_Import Policies\05 Sugar Dairy TAA Restricted\Dairy\CIRCULAR\2021\[DEC CIRC 2021 FINAL2.xlsx]Table 2 High Duty-Not Available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Licensed Imports</vt:lpstr>
      <vt:lpstr>Table 2 High Duty-Not Available</vt:lpstr>
      <vt:lpstr>Table 3  Non-Licensed Imports</vt:lpstr>
      <vt:lpstr>Table 4 FTA Imports</vt:lpstr>
      <vt:lpstr>Sheet2</vt:lpstr>
      <vt:lpstr>'Table 2 High Duty-Not Available'!Print_Area</vt:lpstr>
      <vt:lpstr>'Table 3  Non-Licensed Imports'!Print_Area</vt:lpstr>
      <vt:lpstr>'Table 4 FTA Imports'!Print_Area</vt:lpstr>
      <vt:lpstr>'Table 2 High Duty-Not Available'!Print_Titles</vt:lpstr>
      <vt:lpstr>'Table 3  Non-Licensed Imports'!Print_Titles</vt:lpstr>
      <vt:lpstr>'Table 4 FTA Imports'!Print_Titles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2017-10-17T16:58:49Z</dcterms:created>
  <dcterms:modified xsi:type="dcterms:W3CDTF">2022-02-28T19:50:15Z</dcterms:modified>
</cp:coreProperties>
</file>